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090" windowHeight="7380" tabRatio="682" firstSheet="9" activeTab="12"/>
  </bookViews>
  <sheets>
    <sheet name="№186-01 от 23.01.15г." sheetId="1" r:id="rId1"/>
    <sheet name="№190-01 от 27.02.15г." sheetId="2" r:id="rId2"/>
    <sheet name="№200-01 от 25.03.15г." sheetId="3" r:id="rId3"/>
    <sheet name="№207-01 от 29.04.15г." sheetId="4" r:id="rId4"/>
    <sheet name="№217-01 от 27.05.15г." sheetId="5" r:id="rId5"/>
    <sheet name="№229-01 от 24.06.15г." sheetId="6" r:id="rId6"/>
    <sheet name="№234-01 от 01.07.15г." sheetId="7" r:id="rId7"/>
    <sheet name="№242-01 от 27.08.15г." sheetId="8" r:id="rId8"/>
    <sheet name="№245-01 от 23.09.15г." sheetId="9" r:id="rId9"/>
    <sheet name="№261-01 от 28.10.15г." sheetId="10" r:id="rId10"/>
    <sheet name="№270-01 от 13.11.15г." sheetId="11" r:id="rId11"/>
    <sheet name="№281-01 от 23.12.15г." sheetId="12" r:id="rId12"/>
    <sheet name="№ 291-01 от 29.12.15г." sheetId="13" r:id="rId13"/>
  </sheets>
  <calcPr calcId="144525"/>
</workbook>
</file>

<file path=xl/calcChain.xml><?xml version="1.0" encoding="utf-8"?>
<calcChain xmlns="http://schemas.openxmlformats.org/spreadsheetml/2006/main">
  <c r="E34" i="13" l="1"/>
  <c r="E27" i="13"/>
  <c r="E28" i="13"/>
  <c r="E29" i="13"/>
  <c r="E30" i="13"/>
  <c r="E31" i="13"/>
  <c r="E32" i="13"/>
  <c r="E33" i="13"/>
  <c r="E35" i="13"/>
  <c r="D36" i="13"/>
  <c r="E23" i="13" l="1"/>
  <c r="E16" i="13"/>
  <c r="D21" i="13"/>
  <c r="E15" i="13"/>
  <c r="E17" i="13"/>
  <c r="E18" i="13"/>
  <c r="E19" i="13"/>
  <c r="E9" i="13"/>
  <c r="E10" i="13"/>
  <c r="E11" i="13"/>
  <c r="E12" i="13"/>
  <c r="E13" i="13"/>
  <c r="E14" i="13"/>
  <c r="E20" i="13"/>
  <c r="E8" i="13"/>
  <c r="E26" i="13"/>
  <c r="D24" i="13"/>
  <c r="E16" i="12" l="1"/>
  <c r="E15" i="12"/>
  <c r="D20" i="12"/>
  <c r="E18" i="12"/>
  <c r="D13" i="12"/>
  <c r="D9" i="12"/>
  <c r="D16" i="11" l="1"/>
  <c r="E15" i="11"/>
  <c r="D13" i="11"/>
  <c r="D9" i="11"/>
  <c r="E8" i="11"/>
  <c r="E18" i="10" l="1"/>
  <c r="D19" i="10"/>
  <c r="E16" i="10"/>
  <c r="E15" i="10"/>
  <c r="D13" i="10"/>
  <c r="D9" i="10"/>
  <c r="E8" i="10"/>
  <c r="D20" i="9" l="1"/>
  <c r="E19" i="9"/>
  <c r="E18" i="9"/>
  <c r="D18" i="9"/>
  <c r="E15" i="9"/>
  <c r="D13" i="9"/>
  <c r="D9" i="9"/>
  <c r="E8" i="9"/>
  <c r="E17" i="8"/>
  <c r="D19" i="8"/>
  <c r="E15" i="8"/>
  <c r="D13" i="8"/>
  <c r="D9" i="8"/>
  <c r="D15" i="7"/>
  <c r="E14" i="7"/>
  <c r="D12" i="7"/>
  <c r="E11" i="7"/>
  <c r="D9" i="7"/>
  <c r="E16" i="6"/>
  <c r="E17" i="6"/>
  <c r="D18" i="6"/>
  <c r="E12" i="6"/>
  <c r="E15" i="6"/>
  <c r="D13" i="6"/>
  <c r="E11" i="6"/>
  <c r="D9" i="6"/>
  <c r="E12" i="5" l="1"/>
  <c r="E11" i="5"/>
  <c r="D16" i="5"/>
  <c r="E15" i="5"/>
  <c r="D13" i="5"/>
  <c r="D9" i="5"/>
  <c r="E8" i="5"/>
  <c r="E16" i="4"/>
  <c r="E8" i="4"/>
  <c r="D20" i="4"/>
  <c r="E19" i="4"/>
  <c r="E15" i="4"/>
  <c r="D13" i="4"/>
  <c r="D9" i="4"/>
  <c r="E20" i="3"/>
  <c r="E21" i="3"/>
  <c r="E19" i="3"/>
  <c r="E17" i="3"/>
  <c r="D22" i="3"/>
  <c r="D10" i="3"/>
  <c r="E9" i="3"/>
  <c r="E16" i="3"/>
  <c r="D14" i="3"/>
  <c r="E8" i="3"/>
  <c r="E15" i="2"/>
  <c r="E14" i="2"/>
  <c r="D17" i="2"/>
  <c r="E13" i="2"/>
  <c r="E12" i="2"/>
  <c r="D10" i="2"/>
  <c r="E9" i="2"/>
  <c r="E15" i="1"/>
  <c r="D13" i="1"/>
  <c r="D9" i="1"/>
  <c r="E12" i="1"/>
  <c r="E11" i="1"/>
  <c r="E8" i="1"/>
  <c r="D16" i="1" l="1"/>
</calcChain>
</file>

<file path=xl/sharedStrings.xml><?xml version="1.0" encoding="utf-8"?>
<sst xmlns="http://schemas.openxmlformats.org/spreadsheetml/2006/main" count="381" uniqueCount="123">
  <si>
    <t>Раздел</t>
  </si>
  <si>
    <t>Наименование</t>
  </si>
  <si>
    <t>Причины внесения изменений</t>
  </si>
  <si>
    <t>0409</t>
  </si>
  <si>
    <t>Дорожное хозяйство</t>
  </si>
  <si>
    <t>ИТОГО:</t>
  </si>
  <si>
    <t>Внесены изменения в расходную часть бюджета:</t>
  </si>
  <si>
    <t>Внесены изменения в доходную часть бюджета:</t>
  </si>
  <si>
    <t>Внесены изменения в источники финансирования дефицита бюджета:</t>
  </si>
  <si>
    <t>смотреть:</t>
  </si>
  <si>
    <t>Решение ЭГСД от 23.01.2015 г. №186/01</t>
  </si>
  <si>
    <t>http://www.engels.me/2010-06-08-17-24-21/2010-06-08-17-43-42/resheniya2015-goda</t>
  </si>
  <si>
    <t>смотреть актуальную редакцию бюджета МО г. Энгельс на 2015 год:</t>
  </si>
  <si>
    <t>http://www.engels.me/2010-06-08-17-24-58/byudzhet-na-2015-god/budjet2015</t>
  </si>
  <si>
    <t>Начальный план 2015 года</t>
  </si>
  <si>
    <t>Изменения в 2015 году</t>
  </si>
  <si>
    <t>Уточненный план 2015 года</t>
  </si>
  <si>
    <t>Информация о последних изменениях бюджета муниципального образования город Энгельс на 2015 год</t>
  </si>
  <si>
    <t>Акцизы по подакцизным товарам (продукции), производимым на территории Российской Федерации</t>
  </si>
  <si>
    <t>В связи с поступившим от администратора доходов УФК по Саратовской области уточненного прогноза поступлений на 2015 год</t>
  </si>
  <si>
    <t>на реализацию мероприятий ведомственной целевой программы «Ремонт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2014-2015 годы» за счет средств муниципального дорожного фонда</t>
  </si>
  <si>
    <t>Уменьшение прочих остатков денежных средств бюджета поселения</t>
  </si>
  <si>
    <t xml:space="preserve">За счет остатков, сложившихся на 1 января 2015 года на едином счете бюджета, увеличиваются источники внутреннего финансирования дефицита бюджета </t>
  </si>
  <si>
    <t>Получение кредитов от кредитных организаций бюджетом поселения в валюте Российской Федерации</t>
  </si>
  <si>
    <t>Сокращаются ассигнования на обеспечение деятельности депутатов представительного органа муниципального образования в связи с изменением штатного расписания.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</si>
  <si>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</si>
  <si>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</si>
  <si>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0113</t>
  </si>
  <si>
    <t xml:space="preserve">Другие общегосударственные вопросы </t>
  </si>
  <si>
    <t xml:space="preserve">Администрации ЭМР на погашение кредиторской задолженности за декабрь 2014 года по созданию условий для деятельности добровольных формирований населения по охране общественного порядка </t>
  </si>
  <si>
    <t xml:space="preserve">на реализацию мероприятий ведомственной целевой программы «Предотвращение рисков, смягчение последствий чрезвычайных ситуаций техногенного характера в Энгельсском муниципальном районе в 2013-2015 годах» </t>
  </si>
  <si>
    <t>на погашение кредиторской задолженности по проведению неотложных аварийно-восстановительных работ, направленных на ликвидацию последствий чрезвычайной ситуации в жилом доме, расположенном по адресу: город Энгельс-1, д.5</t>
  </si>
  <si>
    <r>
      <t>Уменьшаются бюджетные ассигнования Комитету ЖКХ, ТЭК, ТиС администрации ЭМР</t>
    </r>
    <r>
      <rPr>
        <sz val="8"/>
        <color theme="1"/>
        <rFont val="Arial Narrow"/>
        <family val="2"/>
        <charset val="204"/>
      </rPr>
      <t>по расходам на капитальный ремонт и ремонт автомобильных дорог общего пользования, за счет средств муниципального дорожного фонда</t>
    </r>
  </si>
  <si>
    <t>0501</t>
  </si>
  <si>
    <t xml:space="preserve">Жилищное хозяйство </t>
  </si>
  <si>
    <t>Решение ЭГСД от 27.02.2015 г. №190/01</t>
  </si>
  <si>
    <t>Решение ЭГСД от 25.03.2015 г. №200/01</t>
  </si>
  <si>
    <t>Налог на доходы физических лиц</t>
  </si>
  <si>
    <t xml:space="preserve">Доходы от продажи земельных участков, находящихся в собственности городских поселений </t>
  </si>
  <si>
    <t>В связи с поступившим от администратора доходов уточненного прогноза поступлений на 2015 год</t>
  </si>
  <si>
    <t>0503</t>
  </si>
  <si>
    <t xml:space="preserve">на погашение кредиторской задолженности в рамках ВЦП "Ремонт автомобильных дорог общего пользования в границах Энгельсского муниципального района Саратовской области в 2013 году" </t>
  </si>
  <si>
    <t>на реализацию мероприятий ВЦП «Ремонт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2014-2015 годы»</t>
  </si>
  <si>
    <t>на проведение экспертизы жилищного фонда</t>
  </si>
  <si>
    <t xml:space="preserve">на реализацию мероприятий ВЦП  "Предотвращение рисков, смягчение последствий чрезвычайных ситуаций техногенного характера в Энгельсском муниципальном районе в 2013-2015 годах" </t>
  </si>
  <si>
    <t>на реализацию мероприятий ВЦП  "Дорожная деятельность и благоустройство территорий Энгельсского муниципального района в 2013-2015 годах"</t>
  </si>
  <si>
    <t>1403</t>
  </si>
  <si>
    <t>на предоставление межбюджетных трансфертов нецелевой направленности бюджету Энгельсского муниципального района</t>
  </si>
  <si>
    <t>Благоустройство</t>
  </si>
  <si>
    <t>Прочие межбюджетные трансферты общего характера</t>
  </si>
  <si>
    <t>План до изменений</t>
  </si>
  <si>
    <t xml:space="preserve">Изменения </t>
  </si>
  <si>
    <t>Решение ЭГСД от 29.04.2015 г. №207/01</t>
  </si>
  <si>
    <t>на погашение кредиторской задолженности по проведению неотложных аварийно-восстановительных работ направленных на  ликвидацию последствий чрезвычайной ситуации в жилом доме, расположенном по адресу: город Энгельс -1, д.5.</t>
  </si>
  <si>
    <t>на обеспечение долевого финансирования в части муниципальной доли собственности на замену и модернизацию лифтового оборудования многоквартирных домов</t>
  </si>
  <si>
    <t>0502</t>
  </si>
  <si>
    <t>Коммунальное хозяйство</t>
  </si>
  <si>
    <t>на проведение мероприятий в области коммунального хозяйства (схема теплоснабжения)</t>
  </si>
  <si>
    <t xml:space="preserve">на реализацию мероприятий МП "Замена и модернизация лифтового оборудования в многоквартирных домах, расположенных на территории муниципального образования город Энгельс Энгельсского муниципального района Саратовской области, в 2014-2015 годах" </t>
  </si>
  <si>
    <t>Решение ЭГСД от 27.05.2015 г. №217/01</t>
  </si>
  <si>
    <t>0801</t>
  </si>
  <si>
    <t>Культура</t>
  </si>
  <si>
    <t>Погашение бюджетами городских поселений кредитов от кредитных организаций  в валюте Российской Федерации</t>
  </si>
  <si>
    <t>на проведение ремонта помещений домов культуры и краеведческого музея</t>
  </si>
  <si>
    <t>В целях покрытия временных кассовых разрывов бюджета увеличиваются источники внутреннего финансирования дефицита бюджета</t>
  </si>
  <si>
    <t>Решение ЭГСД от 24.06.2015 г. №229/01</t>
  </si>
  <si>
    <t>В связи с изменением бюджетной классификации и приведение ее в соответствие с рекомендациями Министерства финансов РФ</t>
  </si>
  <si>
    <t>Решение ЭГСД от 01.07.2015 г. №234/01</t>
  </si>
  <si>
    <t>0107</t>
  </si>
  <si>
    <t>Обеспечение проведения выборов и референдумов</t>
  </si>
  <si>
    <t xml:space="preserve">В связи с назначением дополнительных выборов в Энгельсский городской Совет депутатов по одномандатному избирательному округу № 9 в сентябре 2015 года </t>
  </si>
  <si>
    <t>Решение ЭГСД от 27.08.2015 г. №242/01</t>
  </si>
  <si>
    <t>В связи с изменением организационно-правовой формы собственности МБУ «Городское хозяйство», возникла необходимость выделить отдельными кодами бюджетной классификации расходы на погашение кредиторской задолженности за оказанные услуги (выполненные работы) в 2014 году в рамках реализации ведомственных целевых программ Комитету ЖКХ, ТЭК, ТиС администрации ЭМР.</t>
  </si>
  <si>
    <t>Решение ЭГСД от 23.09.2015 г. №245/01</t>
  </si>
  <si>
    <t>на оплату исполнительных листов по выполненным аварийно-восстановительным работам по ликвидации последствий чрезвычайных ситуаций в жилых домах, расположенных по адресам: город Энгельс-1, д.12., 34, ул. Мясокомбинат, д.9</t>
  </si>
  <si>
    <t xml:space="preserve">на оплату государственной пошлины по исполнительным листам </t>
  </si>
  <si>
    <t>на погашение кредиторской задолженности по мероприятиям ВЦП «Содержание жилых помещений муниципального жилищного фонда, находящихся в казне муниципального образования город Энгельс Энгельсского муниципального района Саратовской области, не предоставленных по договорам социального найма или договорам найма жилых помещений, в 2014-2015 годах»</t>
  </si>
  <si>
    <t>1301</t>
  </si>
  <si>
    <t>Обслуживание внутреннего государственного и муниципального долга</t>
  </si>
  <si>
    <t>Увеличивается объем бюджетных ассигнований на обслуживание муниципального долга</t>
  </si>
  <si>
    <t>0111</t>
  </si>
  <si>
    <t>Резервные фонды</t>
  </si>
  <si>
    <t>уменьшается объем резервного фонда</t>
  </si>
  <si>
    <t>Решение ЭГСД от 28.10.2015 г. №261/01</t>
  </si>
  <si>
    <t>Единый сельскохозяйственный налог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</si>
  <si>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</si>
  <si>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</si>
  <si>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Увеличиваются бюджетные ассигнования Управлению финансов администрации МО г. Энгельс на завершение процедуры ликвидации управления </t>
  </si>
  <si>
    <t xml:space="preserve">Перераспределяются бюджетные ассигнования Комитету ЖКХ, ТЭК, ТиС администрации ЭМР,  за счет ассигнований на ремонт автомобильных дорог общего пользования </t>
  </si>
  <si>
    <t>на реализацию мероприятий ведомственной целевой программы "Предотвращение рисков, смягчение последствий чрезвычайных ситуаций техногенного характера в Энгельсском муниципальном районе в 2013-2015 годах" в сумме 3 633,5 тыс. рублей (для проведения работ по ремонту отдельных конструктивных элементов, инженерных систем и иного оборудования, входящих в состав общего имущества многоквартирных домов, расположенных по адресу: г.Энгельс, ул.М.Расковой, д.23</t>
  </si>
  <si>
    <t xml:space="preserve">на погашение кредиторской задолженности по содержанию автомобильных дорог общего пользования </t>
  </si>
  <si>
    <t>Решение ЭГСД от 13.11.2015 г. №270/01</t>
  </si>
  <si>
    <t>Налог на имущество физических лиц</t>
  </si>
  <si>
    <t>на проведение мероприятий в рамках ВЦП «Предотвращение рисков, смягчение последствий чрезвычайных ситуаций техногенного характера в Энгельсском муниципальном районе в 2013 – 2015 годах»</t>
  </si>
  <si>
    <t>0408</t>
  </si>
  <si>
    <t>Субсидии на возмещение недополученных доходов, возникающих от применения регулируемых тарифов на пассажирские перевозки, осуществляемые горэлектротранспортом</t>
  </si>
  <si>
    <t xml:space="preserve">Расходы на капитальный ремонт и ремонт автомобильных дорог общего пользования в рамках ВЦП «Ремонт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2014-2016 годы»;  Субсидии на возмещение затрат на оказание услуг (выполненных работ), связанных с содержанием действующей сети автомобильных дорог общего пользования и искусственных сооружений на них в рамках реализации мероприятий ВЦП «Дорожная деятельность и благоустройство территорий Энгельсского муниципального района в 2013-2015 годах» (содержание светофорных объектов) </t>
  </si>
  <si>
    <t>Субсидии на обеспечение выполнения муниципального задания на оказание муниципальной услуги (выполнение работы) по содержанию автомобильных дорог общего пользования местного значения и благоустройству территории муниципального образования</t>
  </si>
  <si>
    <t xml:space="preserve">Субсидии на возмещение затрат на оказание услуг (выполнение работ), связанных с организацией ритуальных услуг и содержанием мест захоронений в рамках реализации мероприятий ВЦП «Дорожная деятельность и благоустройство территорий Энгельсского муниципального района в 2013-2015 годах» </t>
  </si>
  <si>
    <t>Субсидии на возмещение затрат на оказание услуг (выполнение работ), связанных с уличным освещением</t>
  </si>
  <si>
    <t>Решение ЭГСД от 23.12.2015 г. № 281 /01</t>
  </si>
  <si>
    <t>Транспорт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</si>
  <si>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</si>
  <si>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</si>
  <si>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</si>
  <si>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</si>
  <si>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</si>
  <si>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</si>
  <si>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</si>
  <si>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неналоговые доходы бюджетов городских поселений</t>
  </si>
  <si>
    <t>Прочие доходы от компенсации затрат</t>
  </si>
  <si>
    <t>Поправки внесены с учетом кассового исполнения бюджета за 12 месяцев 2015 года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</si>
  <si>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</si>
  <si>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</si>
  <si>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</si>
  <si>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</si>
  <si>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</si>
  <si>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</si>
  <si>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</si>
  <si>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</si>
  <si>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</si>
  <si>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</si>
  <si>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Решение ЭГСД от 29.12.2015 г. №  291/01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</si>
</sst>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i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i/>
      <sz val="8"/>
      <color theme="3" tint="0.39997558519241921"/>
      <name val="Arial Narrow"/>
      <family val="2"/>
      <charset val="204"/>
    </font>
    <font>
      <u/>
      <sz val="8"/>
      <color theme="10"/>
      <name val="Calibri"/>
      <family val="2"/>
      <charset val="204"/>
    </font>
    <font>
      <sz val="8"/>
      <color rgb="FF000000"/>
      <name val="Arial Narrow"/>
      <family val="2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/>
    </xf>
    <xf numFmtId="16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/>
    <xf numFmtId="0" fontId="8" fillId="3" borderId="5" xfId="1" applyFont="1" applyFill="1" applyBorder="1" applyAlignment="1" applyProtection="1"/>
    <xf numFmtId="0" fontId="7" fillId="3" borderId="6" xfId="0" applyFont="1" applyFill="1" applyBorder="1" applyAlignme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5" xfId="1" applyFill="1" applyBorder="1" applyAlignment="1" applyProtection="1"/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3" fillId="3" borderId="4" xfId="1" applyNumberFormat="1" applyFill="1" applyBorder="1" applyAlignment="1" applyProtection="1">
      <alignment horizontal="center"/>
    </xf>
    <xf numFmtId="49" fontId="3" fillId="3" borderId="6" xfId="1" applyNumberForma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els.me/2010-06-08-17-24-58/byudzhet-na-2015-god/budjet2015" TargetMode="External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els.me/2010-06-08-17-24-21/2010-06-08-17-43-42/resheniya2015-goda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ngels.me/2010-06-08-17-24-21/2010-06-08-17-43-42/resheniya2015-go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zoomScale="130" zoomScaleNormal="130" workbookViewId="0">
      <pane ySplit="4" topLeftCell="A5" activePane="bottomLeft" state="frozen"/>
      <selection pane="bottomLeft" activeCell="B11" sqref="B11:B12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14</v>
      </c>
      <c r="D4" s="9" t="s">
        <v>15</v>
      </c>
      <c r="E4" s="9" t="s">
        <v>16</v>
      </c>
      <c r="F4" s="9" t="s">
        <v>2</v>
      </c>
    </row>
    <row r="5" spans="1:6" x14ac:dyDescent="0.3">
      <c r="A5" s="84" t="s">
        <v>10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23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38.25" x14ac:dyDescent="0.3">
      <c r="A8" s="12"/>
      <c r="B8" s="29" t="s">
        <v>18</v>
      </c>
      <c r="C8" s="13">
        <v>12441.6</v>
      </c>
      <c r="D8" s="13">
        <v>3434.1</v>
      </c>
      <c r="E8" s="13">
        <f>C8+D8</f>
        <v>15875.7</v>
      </c>
      <c r="F8" s="27" t="s">
        <v>19</v>
      </c>
    </row>
    <row r="9" spans="1:6" x14ac:dyDescent="0.3">
      <c r="A9" s="14"/>
      <c r="B9" s="15" t="s">
        <v>5</v>
      </c>
      <c r="C9" s="16"/>
      <c r="D9" s="16">
        <f>SUM(D8)</f>
        <v>3434.1</v>
      </c>
      <c r="E9" s="16"/>
      <c r="F9" s="17"/>
    </row>
    <row r="10" spans="1:6" x14ac:dyDescent="0.3">
      <c r="A10" s="87" t="s">
        <v>8</v>
      </c>
      <c r="B10" s="88"/>
      <c r="C10" s="88"/>
      <c r="D10" s="88"/>
      <c r="E10" s="88"/>
      <c r="F10" s="89"/>
    </row>
    <row r="11" spans="1:6" ht="26.25" x14ac:dyDescent="0.3">
      <c r="A11" s="12"/>
      <c r="B11" s="19" t="s">
        <v>21</v>
      </c>
      <c r="C11" s="30">
        <v>0</v>
      </c>
      <c r="D11" s="13">
        <v>9263.9</v>
      </c>
      <c r="E11" s="13">
        <f>C11+D11</f>
        <v>9263.9</v>
      </c>
      <c r="F11" s="91" t="s">
        <v>22</v>
      </c>
    </row>
    <row r="12" spans="1:6" ht="39" x14ac:dyDescent="0.3">
      <c r="A12" s="12"/>
      <c r="B12" s="26" t="s">
        <v>23</v>
      </c>
      <c r="C12" s="13">
        <v>28500</v>
      </c>
      <c r="D12" s="13">
        <v>-8694.5</v>
      </c>
      <c r="E12" s="13">
        <f>C12+D12</f>
        <v>19805.5</v>
      </c>
      <c r="F12" s="92"/>
    </row>
    <row r="13" spans="1:6" s="4" customFormat="1" x14ac:dyDescent="0.3">
      <c r="A13" s="14"/>
      <c r="B13" s="14" t="s">
        <v>5</v>
      </c>
      <c r="C13" s="18"/>
      <c r="D13" s="18">
        <f>SUM(D11:D12)</f>
        <v>569.39999999999964</v>
      </c>
      <c r="E13" s="18"/>
      <c r="F13" s="14"/>
    </row>
    <row r="14" spans="1:6" x14ac:dyDescent="0.3">
      <c r="A14" s="90" t="s">
        <v>6</v>
      </c>
      <c r="B14" s="90"/>
      <c r="C14" s="90"/>
      <c r="D14" s="90"/>
      <c r="E14" s="90"/>
      <c r="F14" s="90"/>
    </row>
    <row r="15" spans="1:6" ht="51.75" x14ac:dyDescent="0.3">
      <c r="A15" s="31" t="s">
        <v>3</v>
      </c>
      <c r="B15" s="25" t="s">
        <v>4</v>
      </c>
      <c r="C15" s="30">
        <v>254439.9</v>
      </c>
      <c r="D15" s="30">
        <v>4003.5</v>
      </c>
      <c r="E15" s="30">
        <f>C15+D15</f>
        <v>258443.4</v>
      </c>
      <c r="F15" s="19" t="s">
        <v>20</v>
      </c>
    </row>
    <row r="16" spans="1:6" s="3" customFormat="1" x14ac:dyDescent="0.3">
      <c r="A16" s="20"/>
      <c r="B16" s="15" t="s">
        <v>5</v>
      </c>
      <c r="C16" s="18"/>
      <c r="D16" s="18">
        <f>SUM(D15:D15)</f>
        <v>4003.5</v>
      </c>
      <c r="E16" s="18"/>
      <c r="F16" s="21"/>
    </row>
    <row r="17" spans="1:6" x14ac:dyDescent="0.3">
      <c r="A17" s="22" t="s">
        <v>12</v>
      </c>
      <c r="B17" s="22"/>
      <c r="C17" s="22"/>
      <c r="D17" s="22"/>
      <c r="E17" s="81" t="s">
        <v>13</v>
      </c>
      <c r="F17" s="82"/>
    </row>
    <row r="18" spans="1:6" x14ac:dyDescent="0.3">
      <c r="A18" s="5"/>
      <c r="B18" s="6"/>
      <c r="C18" s="7"/>
      <c r="D18" s="7"/>
      <c r="E18" s="7"/>
      <c r="F18" s="6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</sheetData>
  <mergeCells count="7">
    <mergeCell ref="E17:F17"/>
    <mergeCell ref="A2:F2"/>
    <mergeCell ref="A5:F5"/>
    <mergeCell ref="A7:F7"/>
    <mergeCell ref="A14:F14"/>
    <mergeCell ref="A10:F10"/>
    <mergeCell ref="F11:F12"/>
  </mergeCell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zoomScale="130" zoomScaleNormal="130" workbookViewId="0">
      <pane ySplit="4" topLeftCell="A5" activePane="bottomLeft" state="frozen"/>
      <selection pane="bottomLeft" activeCell="C9" sqref="C9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83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25.5" customHeight="1" x14ac:dyDescent="0.3">
      <c r="A8" s="12"/>
      <c r="B8" s="36" t="s">
        <v>84</v>
      </c>
      <c r="C8" s="13">
        <v>794.5</v>
      </c>
      <c r="D8" s="13">
        <v>5</v>
      </c>
      <c r="E8" s="13">
        <f>C8+D8</f>
        <v>799.5</v>
      </c>
      <c r="F8" s="60" t="s">
        <v>39</v>
      </c>
    </row>
    <row r="9" spans="1:6" x14ac:dyDescent="0.3">
      <c r="A9" s="14"/>
      <c r="B9" s="15" t="s">
        <v>5</v>
      </c>
      <c r="C9" s="16"/>
      <c r="D9" s="16">
        <f>SUM(D8:D8)</f>
        <v>5</v>
      </c>
      <c r="E9" s="16"/>
      <c r="F9" s="17"/>
    </row>
    <row r="10" spans="1:6" hidden="1" x14ac:dyDescent="0.3">
      <c r="A10" s="87" t="s">
        <v>8</v>
      </c>
      <c r="B10" s="88"/>
      <c r="C10" s="88"/>
      <c r="D10" s="88"/>
      <c r="E10" s="88"/>
      <c r="F10" s="89"/>
    </row>
    <row r="11" spans="1:6" hidden="1" x14ac:dyDescent="0.3">
      <c r="A11" s="12"/>
      <c r="B11" s="19"/>
      <c r="C11" s="59"/>
      <c r="D11" s="13"/>
      <c r="E11" s="13"/>
      <c r="F11" s="107"/>
    </row>
    <row r="12" spans="1:6" hidden="1" x14ac:dyDescent="0.3">
      <c r="A12" s="12"/>
      <c r="B12" s="51"/>
      <c r="C12" s="13"/>
      <c r="D12" s="13"/>
      <c r="E12" s="13"/>
      <c r="F12" s="107"/>
    </row>
    <row r="13" spans="1:6" s="4" customFormat="1" hidden="1" x14ac:dyDescent="0.3">
      <c r="A13" s="14"/>
      <c r="B13" s="14" t="s">
        <v>5</v>
      </c>
      <c r="C13" s="18"/>
      <c r="D13" s="18">
        <f>SUM(D11:D12)</f>
        <v>0</v>
      </c>
      <c r="E13" s="18"/>
      <c r="F13" s="14"/>
    </row>
    <row r="14" spans="1:6" x14ac:dyDescent="0.3">
      <c r="A14" s="103" t="s">
        <v>6</v>
      </c>
      <c r="B14" s="103"/>
      <c r="C14" s="90"/>
      <c r="D14" s="90"/>
      <c r="E14" s="90"/>
      <c r="F14" s="90"/>
    </row>
    <row r="15" spans="1:6" s="32" customFormat="1" ht="51" x14ac:dyDescent="0.3">
      <c r="A15" s="62" t="s">
        <v>85</v>
      </c>
      <c r="B15" s="25" t="s">
        <v>86</v>
      </c>
      <c r="C15" s="33">
        <v>0</v>
      </c>
      <c r="D15" s="13">
        <v>5</v>
      </c>
      <c r="E15" s="33">
        <f>C15+D15</f>
        <v>5</v>
      </c>
      <c r="F15" s="25" t="s">
        <v>87</v>
      </c>
    </row>
    <row r="16" spans="1:6" s="32" customFormat="1" ht="38.25" x14ac:dyDescent="0.3">
      <c r="A16" s="110" t="s">
        <v>3</v>
      </c>
      <c r="B16" s="98" t="s">
        <v>4</v>
      </c>
      <c r="C16" s="108">
        <v>294622.7</v>
      </c>
      <c r="D16" s="13">
        <v>-4835.8</v>
      </c>
      <c r="E16" s="108">
        <f>C16+D16+D17</f>
        <v>290989.2</v>
      </c>
      <c r="F16" s="66" t="s">
        <v>88</v>
      </c>
    </row>
    <row r="17" spans="1:6" s="32" customFormat="1" ht="26.25" x14ac:dyDescent="0.3">
      <c r="A17" s="111"/>
      <c r="B17" s="99"/>
      <c r="C17" s="109"/>
      <c r="D17" s="13">
        <v>1202.3</v>
      </c>
      <c r="E17" s="109"/>
      <c r="F17" s="19" t="s">
        <v>90</v>
      </c>
    </row>
    <row r="18" spans="1:6" ht="89.25" x14ac:dyDescent="0.3">
      <c r="A18" s="65" t="s">
        <v>33</v>
      </c>
      <c r="B18" s="63" t="s">
        <v>34</v>
      </c>
      <c r="C18" s="64">
        <v>64055.7</v>
      </c>
      <c r="D18" s="64">
        <v>3633.5</v>
      </c>
      <c r="E18" s="64">
        <f>C18+D18</f>
        <v>67689.2</v>
      </c>
      <c r="F18" s="25" t="s">
        <v>89</v>
      </c>
    </row>
    <row r="19" spans="1:6" s="3" customFormat="1" x14ac:dyDescent="0.3">
      <c r="A19" s="20"/>
      <c r="B19" s="15" t="s">
        <v>5</v>
      </c>
      <c r="C19" s="18"/>
      <c r="D19" s="18">
        <f>SUM(D15:D18)</f>
        <v>5</v>
      </c>
      <c r="E19" s="18"/>
      <c r="F19" s="21"/>
    </row>
    <row r="20" spans="1:6" x14ac:dyDescent="0.3">
      <c r="A20" s="22" t="s">
        <v>12</v>
      </c>
      <c r="B20" s="22"/>
      <c r="C20" s="22"/>
      <c r="D20" s="22"/>
      <c r="E20" s="81" t="s">
        <v>13</v>
      </c>
      <c r="F20" s="82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11">
    <mergeCell ref="A14:F14"/>
    <mergeCell ref="A2:F2"/>
    <mergeCell ref="A5:F5"/>
    <mergeCell ref="A7:F7"/>
    <mergeCell ref="A10:F10"/>
    <mergeCell ref="F11:F12"/>
    <mergeCell ref="E20:F20"/>
    <mergeCell ref="C16:C17"/>
    <mergeCell ref="E16:E17"/>
    <mergeCell ref="B16:B17"/>
    <mergeCell ref="A16:A17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zoomScale="130" zoomScaleNormal="130" workbookViewId="0">
      <pane ySplit="4" topLeftCell="A5" activePane="bottomLeft" state="frozen"/>
      <selection pane="bottomLeft" activeCell="E23" sqref="E23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91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25.5" customHeight="1" x14ac:dyDescent="0.3">
      <c r="A8" s="12"/>
      <c r="B8" s="69" t="s">
        <v>92</v>
      </c>
      <c r="C8" s="13">
        <v>74118.8</v>
      </c>
      <c r="D8" s="13">
        <v>1523.5</v>
      </c>
      <c r="E8" s="13">
        <f>C8+D8</f>
        <v>75642.3</v>
      </c>
      <c r="F8" s="68" t="s">
        <v>39</v>
      </c>
    </row>
    <row r="9" spans="1:6" x14ac:dyDescent="0.3">
      <c r="A9" s="14"/>
      <c r="B9" s="15" t="s">
        <v>5</v>
      </c>
      <c r="C9" s="16"/>
      <c r="D9" s="16">
        <f>SUM(D8:D8)</f>
        <v>1523.5</v>
      </c>
      <c r="E9" s="16"/>
      <c r="F9" s="17"/>
    </row>
    <row r="10" spans="1:6" hidden="1" x14ac:dyDescent="0.3">
      <c r="A10" s="87" t="s">
        <v>8</v>
      </c>
      <c r="B10" s="88"/>
      <c r="C10" s="88"/>
      <c r="D10" s="88"/>
      <c r="E10" s="88"/>
      <c r="F10" s="89"/>
    </row>
    <row r="11" spans="1:6" hidden="1" x14ac:dyDescent="0.3">
      <c r="A11" s="12"/>
      <c r="B11" s="19"/>
      <c r="C11" s="67"/>
      <c r="D11" s="13"/>
      <c r="E11" s="13"/>
      <c r="F11" s="107"/>
    </row>
    <row r="12" spans="1:6" hidden="1" x14ac:dyDescent="0.3">
      <c r="A12" s="12"/>
      <c r="B12" s="51"/>
      <c r="C12" s="13"/>
      <c r="D12" s="13"/>
      <c r="E12" s="13"/>
      <c r="F12" s="107"/>
    </row>
    <row r="13" spans="1:6" s="4" customFormat="1" hidden="1" x14ac:dyDescent="0.3">
      <c r="A13" s="14"/>
      <c r="B13" s="14" t="s">
        <v>5</v>
      </c>
      <c r="C13" s="18"/>
      <c r="D13" s="18">
        <f>SUM(D11:D12)</f>
        <v>0</v>
      </c>
      <c r="E13" s="18"/>
      <c r="F13" s="14"/>
    </row>
    <row r="14" spans="1:6" x14ac:dyDescent="0.3">
      <c r="A14" s="103" t="s">
        <v>6</v>
      </c>
      <c r="B14" s="103"/>
      <c r="C14" s="90"/>
      <c r="D14" s="90"/>
      <c r="E14" s="90"/>
      <c r="F14" s="90"/>
    </row>
    <row r="15" spans="1:6" ht="39" x14ac:dyDescent="0.3">
      <c r="A15" s="65" t="s">
        <v>33</v>
      </c>
      <c r="B15" s="63" t="s">
        <v>34</v>
      </c>
      <c r="C15" s="64">
        <v>67689.2</v>
      </c>
      <c r="D15" s="64">
        <v>1523.5</v>
      </c>
      <c r="E15" s="64">
        <f>C15+D15</f>
        <v>69212.7</v>
      </c>
      <c r="F15" s="19" t="s">
        <v>93</v>
      </c>
    </row>
    <row r="16" spans="1:6" s="3" customFormat="1" x14ac:dyDescent="0.3">
      <c r="A16" s="20"/>
      <c r="B16" s="15" t="s">
        <v>5</v>
      </c>
      <c r="C16" s="18"/>
      <c r="D16" s="18">
        <f>SUM(D15:D15)</f>
        <v>1523.5</v>
      </c>
      <c r="E16" s="18"/>
      <c r="F16" s="21"/>
    </row>
    <row r="17" spans="1:6" x14ac:dyDescent="0.3">
      <c r="A17" s="22" t="s">
        <v>12</v>
      </c>
      <c r="B17" s="22"/>
      <c r="C17" s="22"/>
      <c r="D17" s="22"/>
      <c r="E17" s="81" t="s">
        <v>13</v>
      </c>
      <c r="F17" s="82"/>
    </row>
    <row r="18" spans="1:6" x14ac:dyDescent="0.3">
      <c r="A18" s="5"/>
      <c r="B18" s="6"/>
      <c r="C18" s="7"/>
      <c r="D18" s="7"/>
      <c r="E18" s="7"/>
      <c r="F18" s="6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</sheetData>
  <mergeCells count="7">
    <mergeCell ref="E17:F17"/>
    <mergeCell ref="A2:F2"/>
    <mergeCell ref="A5:F5"/>
    <mergeCell ref="A7:F7"/>
    <mergeCell ref="A10:F10"/>
    <mergeCell ref="F11:F12"/>
    <mergeCell ref="A14:F14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30" zoomScaleNormal="130" workbookViewId="0">
      <pane ySplit="4" topLeftCell="A5" activePane="bottomLeft" state="frozen"/>
      <selection pane="bottomLeft" activeCell="C20" sqref="C20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100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hidden="1" x14ac:dyDescent="0.3">
      <c r="A7" s="87" t="s">
        <v>7</v>
      </c>
      <c r="B7" s="88"/>
      <c r="C7" s="88"/>
      <c r="D7" s="88"/>
      <c r="E7" s="88"/>
      <c r="F7" s="89"/>
    </row>
    <row r="8" spans="1:6" ht="25.5" hidden="1" customHeight="1" x14ac:dyDescent="0.3">
      <c r="A8" s="12"/>
      <c r="B8" s="40"/>
      <c r="C8" s="13"/>
      <c r="D8" s="13"/>
      <c r="E8" s="13"/>
      <c r="F8" s="71"/>
    </row>
    <row r="9" spans="1:6" hidden="1" x14ac:dyDescent="0.3">
      <c r="A9" s="14"/>
      <c r="B9" s="15" t="s">
        <v>5</v>
      </c>
      <c r="C9" s="16"/>
      <c r="D9" s="16">
        <f>SUM(D8:D8)</f>
        <v>0</v>
      </c>
      <c r="E9" s="16"/>
      <c r="F9" s="17"/>
    </row>
    <row r="10" spans="1:6" hidden="1" x14ac:dyDescent="0.3">
      <c r="A10" s="87" t="s">
        <v>8</v>
      </c>
      <c r="B10" s="88"/>
      <c r="C10" s="88"/>
      <c r="D10" s="88"/>
      <c r="E10" s="88"/>
      <c r="F10" s="89"/>
    </row>
    <row r="11" spans="1:6" hidden="1" x14ac:dyDescent="0.3">
      <c r="A11" s="12"/>
      <c r="B11" s="19"/>
      <c r="C11" s="70"/>
      <c r="D11" s="13"/>
      <c r="E11" s="13"/>
      <c r="F11" s="107"/>
    </row>
    <row r="12" spans="1:6" hidden="1" x14ac:dyDescent="0.3">
      <c r="A12" s="12"/>
      <c r="B12" s="51"/>
      <c r="C12" s="13"/>
      <c r="D12" s="13"/>
      <c r="E12" s="13"/>
      <c r="F12" s="107"/>
    </row>
    <row r="13" spans="1:6" s="4" customFormat="1" hidden="1" x14ac:dyDescent="0.3">
      <c r="A13" s="14"/>
      <c r="B13" s="14" t="s">
        <v>5</v>
      </c>
      <c r="C13" s="18"/>
      <c r="D13" s="18">
        <f>SUM(D11:D12)</f>
        <v>0</v>
      </c>
      <c r="E13" s="18"/>
      <c r="F13" s="14"/>
    </row>
    <row r="14" spans="1:6" x14ac:dyDescent="0.3">
      <c r="A14" s="90" t="s">
        <v>6</v>
      </c>
      <c r="B14" s="103"/>
      <c r="C14" s="90"/>
      <c r="D14" s="90"/>
      <c r="E14" s="90"/>
      <c r="F14" s="90"/>
    </row>
    <row r="15" spans="1:6" s="32" customFormat="1" ht="39" x14ac:dyDescent="0.3">
      <c r="A15" s="73" t="s">
        <v>94</v>
      </c>
      <c r="B15" s="76" t="s">
        <v>101</v>
      </c>
      <c r="C15" s="72">
        <v>25000</v>
      </c>
      <c r="D15" s="13">
        <v>-350</v>
      </c>
      <c r="E15" s="72">
        <f>C15+D15</f>
        <v>24650</v>
      </c>
      <c r="F15" s="19" t="s">
        <v>95</v>
      </c>
    </row>
    <row r="16" spans="1:6" ht="103.5" customHeight="1" x14ac:dyDescent="0.3">
      <c r="A16" s="93" t="s">
        <v>3</v>
      </c>
      <c r="B16" s="98" t="s">
        <v>4</v>
      </c>
      <c r="C16" s="101">
        <v>288707.7</v>
      </c>
      <c r="D16" s="70">
        <v>-1706</v>
      </c>
      <c r="E16" s="101">
        <f>C16+D16+D17</f>
        <v>289884.7</v>
      </c>
      <c r="F16" s="27" t="s">
        <v>96</v>
      </c>
    </row>
    <row r="17" spans="1:6" ht="51.75" x14ac:dyDescent="0.3">
      <c r="A17" s="94"/>
      <c r="B17" s="99"/>
      <c r="C17" s="102"/>
      <c r="D17" s="70">
        <v>2883</v>
      </c>
      <c r="E17" s="102"/>
      <c r="F17" s="19" t="s">
        <v>97</v>
      </c>
    </row>
    <row r="18" spans="1:6" ht="51.75" x14ac:dyDescent="0.3">
      <c r="A18" s="93" t="s">
        <v>40</v>
      </c>
      <c r="B18" s="98" t="s">
        <v>48</v>
      </c>
      <c r="C18" s="101">
        <v>103980.7</v>
      </c>
      <c r="D18" s="70">
        <v>-1500</v>
      </c>
      <c r="E18" s="101">
        <f>C18+D18+D19</f>
        <v>103153.7</v>
      </c>
      <c r="F18" s="19" t="s">
        <v>98</v>
      </c>
    </row>
    <row r="19" spans="1:6" ht="25.5" customHeight="1" x14ac:dyDescent="0.3">
      <c r="A19" s="94"/>
      <c r="B19" s="99"/>
      <c r="C19" s="102"/>
      <c r="D19" s="70">
        <v>673</v>
      </c>
      <c r="E19" s="102"/>
      <c r="F19" s="19" t="s">
        <v>99</v>
      </c>
    </row>
    <row r="20" spans="1:6" s="3" customFormat="1" x14ac:dyDescent="0.3">
      <c r="A20" s="20"/>
      <c r="B20" s="15" t="s">
        <v>5</v>
      </c>
      <c r="C20" s="18"/>
      <c r="D20" s="18">
        <f>SUM(D15:D19)</f>
        <v>0</v>
      </c>
      <c r="E20" s="18"/>
      <c r="F20" s="21"/>
    </row>
    <row r="21" spans="1:6" x14ac:dyDescent="0.3">
      <c r="A21" s="22" t="s">
        <v>12</v>
      </c>
      <c r="B21" s="22"/>
      <c r="C21" s="22"/>
      <c r="D21" s="22"/>
      <c r="E21" s="81" t="s">
        <v>13</v>
      </c>
      <c r="F21" s="82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15">
    <mergeCell ref="A14:F14"/>
    <mergeCell ref="A2:F2"/>
    <mergeCell ref="A5:F5"/>
    <mergeCell ref="A7:F7"/>
    <mergeCell ref="A10:F10"/>
    <mergeCell ref="F11:F12"/>
    <mergeCell ref="E21:F21"/>
    <mergeCell ref="A16:A17"/>
    <mergeCell ref="B16:B17"/>
    <mergeCell ref="C16:C17"/>
    <mergeCell ref="E16:E17"/>
    <mergeCell ref="A18:A19"/>
    <mergeCell ref="B18:B19"/>
    <mergeCell ref="C18:C19"/>
    <mergeCell ref="E18:E19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tabSelected="1" zoomScale="130" zoomScaleNormal="130" workbookViewId="0">
      <pane ySplit="4" topLeftCell="A17" activePane="bottomLeft" state="frozen"/>
      <selection pane="bottomLeft" activeCell="E8" sqref="E8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122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25.5" customHeight="1" x14ac:dyDescent="0.3">
      <c r="A8" s="12"/>
      <c r="B8" s="40" t="s">
        <v>37</v>
      </c>
      <c r="C8" s="13">
        <v>295762.90000000002</v>
      </c>
      <c r="D8" s="13">
        <v>-44878.400000000001</v>
      </c>
      <c r="E8" s="13">
        <f>C8+D8</f>
        <v>250884.50000000003</v>
      </c>
      <c r="F8" s="77" t="s">
        <v>111</v>
      </c>
    </row>
    <row r="9" spans="1:6" ht="25.5" customHeight="1" x14ac:dyDescent="0.3">
      <c r="A9" s="12"/>
      <c r="B9" s="25" t="s">
        <v>18</v>
      </c>
      <c r="C9" s="13">
        <v>15875.7</v>
      </c>
      <c r="D9" s="13">
        <v>-1971.5</v>
      </c>
      <c r="E9" s="13">
        <f t="shared" ref="E9:E20" si="0">C9+D9</f>
        <v>13904.2</v>
      </c>
      <c r="F9" s="79"/>
    </row>
    <row r="10" spans="1:6" ht="25.5" customHeight="1" x14ac:dyDescent="0.3">
      <c r="A10" s="12"/>
      <c r="B10" s="45" t="s">
        <v>84</v>
      </c>
      <c r="C10" s="13">
        <v>799.5</v>
      </c>
      <c r="D10" s="13">
        <v>60.5</v>
      </c>
      <c r="E10" s="13">
        <f t="shared" si="0"/>
        <v>860</v>
      </c>
      <c r="F10" s="79"/>
    </row>
    <row r="11" spans="1:6" ht="25.5" customHeight="1" x14ac:dyDescent="0.3">
      <c r="A11" s="12"/>
      <c r="B11" s="45" t="s">
        <v>92</v>
      </c>
      <c r="C11" s="13">
        <v>75642.3</v>
      </c>
      <c r="D11" s="13">
        <v>20500</v>
      </c>
      <c r="E11" s="13">
        <f t="shared" si="0"/>
        <v>96142.3</v>
      </c>
      <c r="F11" s="79"/>
    </row>
    <row r="12" spans="1:6" ht="25.5" customHeight="1" x14ac:dyDescent="0.3">
      <c r="A12" s="12"/>
      <c r="B12" s="45" t="s">
        <v>102</v>
      </c>
      <c r="C12" s="13">
        <v>155963</v>
      </c>
      <c r="D12" s="13">
        <v>-13800</v>
      </c>
      <c r="E12" s="13">
        <f t="shared" si="0"/>
        <v>142163</v>
      </c>
      <c r="F12" s="79"/>
    </row>
    <row r="13" spans="1:6" ht="76.5" x14ac:dyDescent="0.3">
      <c r="A13" s="12"/>
      <c r="B13" s="25" t="s">
        <v>103</v>
      </c>
      <c r="C13" s="13">
        <v>64250</v>
      </c>
      <c r="D13" s="13">
        <v>-4950</v>
      </c>
      <c r="E13" s="13">
        <f t="shared" si="0"/>
        <v>59300</v>
      </c>
      <c r="F13" s="79"/>
    </row>
    <row r="14" spans="1:6" ht="51" x14ac:dyDescent="0.3">
      <c r="A14" s="12"/>
      <c r="B14" s="25" t="s">
        <v>104</v>
      </c>
      <c r="C14" s="13">
        <v>3250</v>
      </c>
      <c r="D14" s="13">
        <v>270</v>
      </c>
      <c r="E14" s="13">
        <f t="shared" si="0"/>
        <v>3520</v>
      </c>
      <c r="F14" s="79"/>
    </row>
    <row r="15" spans="1:6" ht="89.25" x14ac:dyDescent="0.3">
      <c r="A15" s="12"/>
      <c r="B15" s="25" t="s">
        <v>105</v>
      </c>
      <c r="C15" s="13">
        <v>26572.799999999999</v>
      </c>
      <c r="D15" s="13">
        <v>-14764.5</v>
      </c>
      <c r="E15" s="13">
        <f t="shared" si="0"/>
        <v>11808.3</v>
      </c>
      <c r="F15" s="79"/>
    </row>
    <row r="16" spans="1:6" ht="25.5" x14ac:dyDescent="0.3">
      <c r="A16" s="12"/>
      <c r="B16" s="25" t="s">
        <v>109</v>
      </c>
      <c r="C16" s="13">
        <v>235.5</v>
      </c>
      <c r="D16" s="13">
        <v>-235.5</v>
      </c>
      <c r="E16" s="13">
        <f t="shared" si="0"/>
        <v>0</v>
      </c>
      <c r="F16" s="79"/>
    </row>
    <row r="17" spans="1:6" ht="102" x14ac:dyDescent="0.3">
      <c r="A17" s="12"/>
      <c r="B17" s="25" t="s">
        <v>106</v>
      </c>
      <c r="C17" s="13">
        <v>1800</v>
      </c>
      <c r="D17" s="13">
        <v>780</v>
      </c>
      <c r="E17" s="13">
        <f t="shared" si="0"/>
        <v>2580</v>
      </c>
      <c r="F17" s="79"/>
    </row>
    <row r="18" spans="1:6" ht="38.25" x14ac:dyDescent="0.3">
      <c r="A18" s="12"/>
      <c r="B18" s="25" t="s">
        <v>107</v>
      </c>
      <c r="C18" s="13">
        <v>6225</v>
      </c>
      <c r="D18" s="13">
        <v>1700</v>
      </c>
      <c r="E18" s="13">
        <f t="shared" si="0"/>
        <v>7925</v>
      </c>
      <c r="F18" s="79"/>
    </row>
    <row r="19" spans="1:6" ht="51" x14ac:dyDescent="0.3">
      <c r="A19" s="12"/>
      <c r="B19" s="25" t="s">
        <v>108</v>
      </c>
      <c r="C19" s="13">
        <v>0</v>
      </c>
      <c r="D19" s="13">
        <v>164.9</v>
      </c>
      <c r="E19" s="13">
        <f t="shared" si="0"/>
        <v>164.9</v>
      </c>
      <c r="F19" s="79"/>
    </row>
    <row r="20" spans="1:6" ht="25.5" customHeight="1" x14ac:dyDescent="0.3">
      <c r="A20" s="12"/>
      <c r="B20" s="25" t="s">
        <v>110</v>
      </c>
      <c r="C20" s="13">
        <v>0</v>
      </c>
      <c r="D20" s="13">
        <v>24.4</v>
      </c>
      <c r="E20" s="13">
        <f t="shared" si="0"/>
        <v>24.4</v>
      </c>
      <c r="F20" s="78"/>
    </row>
    <row r="21" spans="1:6" x14ac:dyDescent="0.3">
      <c r="A21" s="14"/>
      <c r="B21" s="15" t="s">
        <v>5</v>
      </c>
      <c r="C21" s="16"/>
      <c r="D21" s="16">
        <f>SUM(D8:D20)</f>
        <v>-57100.1</v>
      </c>
      <c r="E21" s="16"/>
      <c r="F21" s="17"/>
    </row>
    <row r="22" spans="1:6" x14ac:dyDescent="0.3">
      <c r="A22" s="87" t="s">
        <v>8</v>
      </c>
      <c r="B22" s="88"/>
      <c r="C22" s="88"/>
      <c r="D22" s="88"/>
      <c r="E22" s="88"/>
      <c r="F22" s="89"/>
    </row>
    <row r="23" spans="1:6" ht="38.25" x14ac:dyDescent="0.3">
      <c r="A23" s="12"/>
      <c r="B23" s="25" t="s">
        <v>62</v>
      </c>
      <c r="C23" s="74">
        <v>-40778.300000000003</v>
      </c>
      <c r="D23" s="13">
        <v>7135.7</v>
      </c>
      <c r="E23" s="13">
        <f>C23+D23</f>
        <v>-33642.600000000006</v>
      </c>
      <c r="F23" s="75"/>
    </row>
    <row r="24" spans="1:6" s="4" customFormat="1" x14ac:dyDescent="0.3">
      <c r="A24" s="14"/>
      <c r="B24" s="14" t="s">
        <v>5</v>
      </c>
      <c r="C24" s="18"/>
      <c r="D24" s="18">
        <f>SUM(D23:D23)</f>
        <v>7135.7</v>
      </c>
      <c r="E24" s="18"/>
      <c r="F24" s="14"/>
    </row>
    <row r="25" spans="1:6" x14ac:dyDescent="0.3">
      <c r="A25" s="90" t="s">
        <v>6</v>
      </c>
      <c r="B25" s="103"/>
      <c r="C25" s="90"/>
      <c r="D25" s="90"/>
      <c r="E25" s="90"/>
      <c r="F25" s="90"/>
    </row>
    <row r="26" spans="1:6" s="32" customFormat="1" ht="25.5" customHeight="1" x14ac:dyDescent="0.3">
      <c r="A26" s="35"/>
      <c r="B26" s="25" t="s">
        <v>112</v>
      </c>
      <c r="C26" s="13">
        <v>21343.9</v>
      </c>
      <c r="D26" s="13">
        <v>-6127.6</v>
      </c>
      <c r="E26" s="13">
        <f>C26+D26</f>
        <v>15216.300000000001</v>
      </c>
      <c r="F26" s="77" t="s">
        <v>111</v>
      </c>
    </row>
    <row r="27" spans="1:6" ht="25.5" x14ac:dyDescent="0.3">
      <c r="A27" s="80"/>
      <c r="B27" s="25" t="s">
        <v>113</v>
      </c>
      <c r="C27" s="74">
        <v>10923.5</v>
      </c>
      <c r="D27" s="74">
        <v>-195.6</v>
      </c>
      <c r="E27" s="13">
        <f t="shared" ref="E27:E35" si="1">C27+D27</f>
        <v>10727.9</v>
      </c>
      <c r="F27" s="79"/>
    </row>
    <row r="28" spans="1:6" x14ac:dyDescent="0.3">
      <c r="A28" s="80"/>
      <c r="B28" s="25" t="s">
        <v>114</v>
      </c>
      <c r="C28" s="74">
        <v>316507.3</v>
      </c>
      <c r="D28" s="74">
        <v>-8828.7000000000007</v>
      </c>
      <c r="E28" s="13">
        <f t="shared" si="1"/>
        <v>307678.59999999998</v>
      </c>
      <c r="F28" s="79"/>
    </row>
    <row r="29" spans="1:6" x14ac:dyDescent="0.3">
      <c r="A29" s="80"/>
      <c r="B29" s="25" t="s">
        <v>115</v>
      </c>
      <c r="C29" s="74">
        <v>173476.8</v>
      </c>
      <c r="D29" s="74">
        <v>-31652</v>
      </c>
      <c r="E29" s="13">
        <f t="shared" si="1"/>
        <v>141824.79999999999</v>
      </c>
      <c r="F29" s="79"/>
    </row>
    <row r="30" spans="1:6" x14ac:dyDescent="0.3">
      <c r="A30" s="80"/>
      <c r="B30" s="25" t="s">
        <v>116</v>
      </c>
      <c r="C30" s="74">
        <v>17334.900000000001</v>
      </c>
      <c r="D30" s="74">
        <v>-5175.2</v>
      </c>
      <c r="E30" s="13">
        <f t="shared" si="1"/>
        <v>12159.7</v>
      </c>
      <c r="F30" s="79"/>
    </row>
    <row r="31" spans="1:6" x14ac:dyDescent="0.3">
      <c r="A31" s="80"/>
      <c r="B31" s="25" t="s">
        <v>117</v>
      </c>
      <c r="C31" s="74">
        <v>70517.899999999994</v>
      </c>
      <c r="D31" s="74">
        <v>-1162.5999999999999</v>
      </c>
      <c r="E31" s="13">
        <f t="shared" si="1"/>
        <v>69355.299999999988</v>
      </c>
      <c r="F31" s="79"/>
    </row>
    <row r="32" spans="1:6" x14ac:dyDescent="0.3">
      <c r="A32" s="80"/>
      <c r="B32" s="25" t="s">
        <v>118</v>
      </c>
      <c r="C32" s="74">
        <v>12560.9</v>
      </c>
      <c r="D32" s="74">
        <v>-840.4</v>
      </c>
      <c r="E32" s="13">
        <f t="shared" si="1"/>
        <v>11720.5</v>
      </c>
      <c r="F32" s="79"/>
    </row>
    <row r="33" spans="1:6" x14ac:dyDescent="0.3">
      <c r="A33" s="80"/>
      <c r="B33" s="25" t="s">
        <v>119</v>
      </c>
      <c r="C33" s="74">
        <v>652</v>
      </c>
      <c r="D33" s="74">
        <v>-124.1</v>
      </c>
      <c r="E33" s="13">
        <f t="shared" si="1"/>
        <v>527.9</v>
      </c>
      <c r="F33" s="79"/>
    </row>
    <row r="34" spans="1:6" ht="25.5" x14ac:dyDescent="0.3">
      <c r="A34" s="80"/>
      <c r="B34" s="25" t="s">
        <v>120</v>
      </c>
      <c r="C34" s="74">
        <v>12144.8</v>
      </c>
      <c r="D34" s="74">
        <v>-358.2</v>
      </c>
      <c r="E34" s="13">
        <f t="shared" si="1"/>
        <v>11786.599999999999</v>
      </c>
      <c r="F34" s="79"/>
    </row>
    <row r="35" spans="1:6" ht="38.25" x14ac:dyDescent="0.3">
      <c r="A35" s="80"/>
      <c r="B35" s="25" t="s">
        <v>121</v>
      </c>
      <c r="C35" s="74">
        <v>160000</v>
      </c>
      <c r="D35" s="74">
        <v>4500</v>
      </c>
      <c r="E35" s="13">
        <f t="shared" si="1"/>
        <v>164500</v>
      </c>
      <c r="F35" s="78"/>
    </row>
    <row r="36" spans="1:6" s="3" customFormat="1" x14ac:dyDescent="0.3">
      <c r="A36" s="20"/>
      <c r="B36" s="15" t="s">
        <v>5</v>
      </c>
      <c r="C36" s="18"/>
      <c r="D36" s="18">
        <f>SUM(D26:D35)</f>
        <v>-49964.399999999994</v>
      </c>
      <c r="E36" s="18"/>
      <c r="F36" s="21"/>
    </row>
    <row r="37" spans="1:6" x14ac:dyDescent="0.3">
      <c r="A37" s="22" t="s">
        <v>12</v>
      </c>
      <c r="B37" s="22"/>
      <c r="C37" s="22"/>
      <c r="D37" s="22"/>
      <c r="E37" s="81" t="s">
        <v>13</v>
      </c>
      <c r="F37" s="82"/>
    </row>
    <row r="38" spans="1:6" x14ac:dyDescent="0.3">
      <c r="A38" s="5"/>
      <c r="B38" s="6"/>
      <c r="C38" s="7"/>
      <c r="D38" s="7"/>
      <c r="E38" s="7"/>
      <c r="F38" s="6"/>
    </row>
    <row r="39" spans="1:6" x14ac:dyDescent="0.3">
      <c r="A39" s="5"/>
      <c r="B39" s="6"/>
      <c r="C39" s="7"/>
      <c r="D39" s="7"/>
      <c r="E39" s="7"/>
      <c r="F39" s="6"/>
    </row>
    <row r="40" spans="1:6" x14ac:dyDescent="0.3">
      <c r="A40" s="5"/>
      <c r="B40" s="6"/>
      <c r="C40" s="7"/>
      <c r="D40" s="7"/>
      <c r="E40" s="7"/>
      <c r="F40" s="6"/>
    </row>
    <row r="41" spans="1:6" x14ac:dyDescent="0.3">
      <c r="A41" s="5"/>
      <c r="B41" s="6"/>
      <c r="C41" s="7"/>
      <c r="D41" s="7"/>
      <c r="E41" s="7"/>
      <c r="F41" s="6"/>
    </row>
    <row r="42" spans="1:6" x14ac:dyDescent="0.3">
      <c r="A42" s="5"/>
      <c r="B42" s="6"/>
      <c r="C42" s="7"/>
      <c r="D42" s="7"/>
      <c r="E42" s="7"/>
      <c r="F42" s="6"/>
    </row>
    <row r="43" spans="1:6" x14ac:dyDescent="0.3">
      <c r="A43" s="5"/>
      <c r="B43" s="6"/>
      <c r="C43" s="7"/>
      <c r="D43" s="7"/>
      <c r="E43" s="7"/>
      <c r="F43" s="6"/>
    </row>
    <row r="44" spans="1:6" x14ac:dyDescent="0.3">
      <c r="A44" s="5"/>
      <c r="B44" s="6"/>
      <c r="C44" s="7"/>
      <c r="D44" s="7"/>
      <c r="E44" s="7"/>
      <c r="F44" s="6"/>
    </row>
  </sheetData>
  <mergeCells count="6">
    <mergeCell ref="E37:F37"/>
    <mergeCell ref="A2:F2"/>
    <mergeCell ref="A5:F5"/>
    <mergeCell ref="A7:F7"/>
    <mergeCell ref="A22:F22"/>
    <mergeCell ref="A25:F25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zoomScale="145" zoomScaleNormal="145" workbookViewId="0">
      <pane ySplit="4" topLeftCell="A5" activePane="bottomLeft" state="frozen"/>
      <selection pane="bottomLeft" activeCell="C4" sqref="C4:E4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35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hidden="1" x14ac:dyDescent="0.3">
      <c r="A7" s="87" t="s">
        <v>7</v>
      </c>
      <c r="B7" s="88"/>
      <c r="C7" s="88"/>
      <c r="D7" s="88"/>
      <c r="E7" s="88"/>
      <c r="F7" s="89"/>
    </row>
    <row r="8" spans="1:6" x14ac:dyDescent="0.3">
      <c r="A8" s="87" t="s">
        <v>8</v>
      </c>
      <c r="B8" s="88"/>
      <c r="C8" s="88"/>
      <c r="D8" s="88"/>
      <c r="E8" s="88"/>
      <c r="F8" s="89"/>
    </row>
    <row r="9" spans="1:6" ht="39" x14ac:dyDescent="0.3">
      <c r="A9" s="12"/>
      <c r="B9" s="26" t="s">
        <v>23</v>
      </c>
      <c r="C9" s="13">
        <v>19805.5</v>
      </c>
      <c r="D9" s="13">
        <v>5850.6</v>
      </c>
      <c r="E9" s="13">
        <f>C9+D9</f>
        <v>25656.1</v>
      </c>
      <c r="F9" s="28"/>
    </row>
    <row r="10" spans="1:6" s="4" customFormat="1" x14ac:dyDescent="0.3">
      <c r="A10" s="14"/>
      <c r="B10" s="14" t="s">
        <v>5</v>
      </c>
      <c r="C10" s="18"/>
      <c r="D10" s="18">
        <f>SUM(D9:D9)</f>
        <v>5850.6</v>
      </c>
      <c r="E10" s="18"/>
      <c r="F10" s="14"/>
    </row>
    <row r="11" spans="1:6" x14ac:dyDescent="0.3">
      <c r="A11" s="90" t="s">
        <v>6</v>
      </c>
      <c r="B11" s="90"/>
      <c r="C11" s="90"/>
      <c r="D11" s="90"/>
      <c r="E11" s="90"/>
      <c r="F11" s="90"/>
    </row>
    <row r="12" spans="1:6" s="32" customFormat="1" ht="64.5" x14ac:dyDescent="0.3">
      <c r="A12" s="34" t="s">
        <v>26</v>
      </c>
      <c r="B12" s="19" t="s">
        <v>25</v>
      </c>
      <c r="C12" s="33">
        <v>14074.6</v>
      </c>
      <c r="D12" s="33">
        <v>-1456.2</v>
      </c>
      <c r="E12" s="33">
        <f>C12+D12</f>
        <v>12618.4</v>
      </c>
      <c r="F12" s="25" t="s">
        <v>24</v>
      </c>
    </row>
    <row r="13" spans="1:6" s="32" customFormat="1" ht="39" x14ac:dyDescent="0.3">
      <c r="A13" s="35" t="s">
        <v>27</v>
      </c>
      <c r="B13" s="36" t="s">
        <v>28</v>
      </c>
      <c r="C13" s="13">
        <v>2721.9</v>
      </c>
      <c r="D13" s="13">
        <v>160.80000000000001</v>
      </c>
      <c r="E13" s="33">
        <f>C13+D13</f>
        <v>2882.7000000000003</v>
      </c>
      <c r="F13" s="19" t="s">
        <v>29</v>
      </c>
    </row>
    <row r="14" spans="1:6" ht="39" x14ac:dyDescent="0.3">
      <c r="A14" s="31" t="s">
        <v>3</v>
      </c>
      <c r="B14" s="25" t="s">
        <v>4</v>
      </c>
      <c r="C14" s="30">
        <v>258443.4</v>
      </c>
      <c r="D14" s="30">
        <v>-46.1</v>
      </c>
      <c r="E14" s="30">
        <f>C14+D14</f>
        <v>258397.3</v>
      </c>
      <c r="F14" s="19" t="s">
        <v>32</v>
      </c>
    </row>
    <row r="15" spans="1:6" ht="39.75" customHeight="1" x14ac:dyDescent="0.3">
      <c r="A15" s="93" t="s">
        <v>33</v>
      </c>
      <c r="B15" s="96" t="s">
        <v>34</v>
      </c>
      <c r="C15" s="95">
        <v>43095.5</v>
      </c>
      <c r="D15" s="30">
        <v>700</v>
      </c>
      <c r="E15" s="95">
        <f>C15+D15+D16</f>
        <v>50287.6</v>
      </c>
      <c r="F15" s="27" t="s">
        <v>31</v>
      </c>
    </row>
    <row r="16" spans="1:6" ht="39" x14ac:dyDescent="0.3">
      <c r="A16" s="94"/>
      <c r="B16" s="97"/>
      <c r="C16" s="95"/>
      <c r="D16" s="30">
        <v>6492.1</v>
      </c>
      <c r="E16" s="95"/>
      <c r="F16" s="19" t="s">
        <v>30</v>
      </c>
    </row>
    <row r="17" spans="1:6" s="3" customFormat="1" x14ac:dyDescent="0.3">
      <c r="A17" s="20"/>
      <c r="B17" s="15" t="s">
        <v>5</v>
      </c>
      <c r="C17" s="18"/>
      <c r="D17" s="18">
        <f>SUM(D12:D16)</f>
        <v>5850.6</v>
      </c>
      <c r="E17" s="18"/>
      <c r="F17" s="21"/>
    </row>
    <row r="18" spans="1:6" x14ac:dyDescent="0.3">
      <c r="A18" s="22" t="s">
        <v>12</v>
      </c>
      <c r="B18" s="22"/>
      <c r="C18" s="22"/>
      <c r="D18" s="22"/>
      <c r="E18" s="81" t="s">
        <v>13</v>
      </c>
      <c r="F18" s="82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</sheetData>
  <mergeCells count="10">
    <mergeCell ref="A15:A16"/>
    <mergeCell ref="E18:F18"/>
    <mergeCell ref="C15:C16"/>
    <mergeCell ref="E15:E16"/>
    <mergeCell ref="B15:B16"/>
    <mergeCell ref="A2:F2"/>
    <mergeCell ref="A5:F5"/>
    <mergeCell ref="A7:F7"/>
    <mergeCell ref="A8:F8"/>
    <mergeCell ref="A11:F11"/>
  </mergeCells>
  <hyperlinks>
    <hyperlink ref="C6" r:id="rId1"/>
    <hyperlink ref="E18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zoomScale="130" zoomScaleNormal="130" workbookViewId="0">
      <pane ySplit="4" topLeftCell="A5" activePane="bottomLeft" state="frozen"/>
      <selection pane="bottomLeft" activeCell="E20" sqref="E20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36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23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25.5" customHeight="1" x14ac:dyDescent="0.3">
      <c r="A8" s="12"/>
      <c r="B8" s="40" t="s">
        <v>37</v>
      </c>
      <c r="C8" s="13">
        <v>278424.09999999998</v>
      </c>
      <c r="D8" s="13">
        <v>7400.2</v>
      </c>
      <c r="E8" s="13">
        <f>C8+D8</f>
        <v>285824.3</v>
      </c>
      <c r="F8" s="98" t="s">
        <v>39</v>
      </c>
    </row>
    <row r="9" spans="1:6" ht="38.25" x14ac:dyDescent="0.3">
      <c r="A9" s="12"/>
      <c r="B9" s="25" t="s">
        <v>38</v>
      </c>
      <c r="C9" s="13">
        <v>0</v>
      </c>
      <c r="D9" s="13">
        <v>112410</v>
      </c>
      <c r="E9" s="13">
        <f>C9+D9</f>
        <v>112410</v>
      </c>
      <c r="F9" s="99"/>
    </row>
    <row r="10" spans="1:6" x14ac:dyDescent="0.3">
      <c r="A10" s="14"/>
      <c r="B10" s="15" t="s">
        <v>5</v>
      </c>
      <c r="C10" s="16"/>
      <c r="D10" s="16">
        <f>SUM(D8:D9)</f>
        <v>119810.2</v>
      </c>
      <c r="E10" s="16"/>
      <c r="F10" s="17"/>
    </row>
    <row r="11" spans="1:6" hidden="1" x14ac:dyDescent="0.3">
      <c r="A11" s="87" t="s">
        <v>8</v>
      </c>
      <c r="B11" s="88"/>
      <c r="C11" s="88"/>
      <c r="D11" s="88"/>
      <c r="E11" s="88"/>
      <c r="F11" s="89"/>
    </row>
    <row r="12" spans="1:6" hidden="1" x14ac:dyDescent="0.3">
      <c r="A12" s="12"/>
      <c r="B12" s="19"/>
      <c r="C12" s="38"/>
      <c r="D12" s="13"/>
      <c r="E12" s="13"/>
      <c r="F12" s="91"/>
    </row>
    <row r="13" spans="1:6" hidden="1" x14ac:dyDescent="0.3">
      <c r="A13" s="12"/>
      <c r="B13" s="26"/>
      <c r="C13" s="13"/>
      <c r="D13" s="13"/>
      <c r="E13" s="13"/>
      <c r="F13" s="92"/>
    </row>
    <row r="14" spans="1:6" s="4" customFormat="1" hidden="1" x14ac:dyDescent="0.3">
      <c r="A14" s="14"/>
      <c r="B14" s="14" t="s">
        <v>5</v>
      </c>
      <c r="C14" s="18"/>
      <c r="D14" s="18">
        <f>SUM(D12:D13)</f>
        <v>0</v>
      </c>
      <c r="E14" s="18"/>
      <c r="F14" s="14"/>
    </row>
    <row r="15" spans="1:6" x14ac:dyDescent="0.3">
      <c r="A15" s="90" t="s">
        <v>6</v>
      </c>
      <c r="B15" s="103"/>
      <c r="C15" s="90"/>
      <c r="D15" s="90"/>
      <c r="E15" s="90"/>
      <c r="F15" s="90"/>
    </row>
    <row r="16" spans="1:6" x14ac:dyDescent="0.3">
      <c r="A16" s="42" t="s">
        <v>27</v>
      </c>
      <c r="B16" s="44" t="s">
        <v>28</v>
      </c>
      <c r="C16" s="43">
        <v>2882.7</v>
      </c>
      <c r="D16" s="38">
        <v>25.7</v>
      </c>
      <c r="E16" s="38">
        <f>C16+D16</f>
        <v>2908.3999999999996</v>
      </c>
      <c r="F16" s="19" t="s">
        <v>43</v>
      </c>
    </row>
    <row r="17" spans="1:6" ht="39" x14ac:dyDescent="0.3">
      <c r="A17" s="93" t="s">
        <v>3</v>
      </c>
      <c r="B17" s="100" t="s">
        <v>4</v>
      </c>
      <c r="C17" s="101">
        <v>258397.3</v>
      </c>
      <c r="D17" s="38">
        <v>171</v>
      </c>
      <c r="E17" s="101">
        <f>C17+D17+D18</f>
        <v>270978.3</v>
      </c>
      <c r="F17" s="19" t="s">
        <v>41</v>
      </c>
    </row>
    <row r="18" spans="1:6" ht="41.25" customHeight="1" x14ac:dyDescent="0.3">
      <c r="A18" s="94"/>
      <c r="B18" s="99"/>
      <c r="C18" s="102"/>
      <c r="D18" s="38">
        <v>12410</v>
      </c>
      <c r="E18" s="102"/>
      <c r="F18" s="19" t="s">
        <v>42</v>
      </c>
    </row>
    <row r="19" spans="1:6" ht="39" x14ac:dyDescent="0.3">
      <c r="A19" s="31" t="s">
        <v>33</v>
      </c>
      <c r="B19" s="45" t="s">
        <v>34</v>
      </c>
      <c r="C19" s="38">
        <v>50287.6</v>
      </c>
      <c r="D19" s="38">
        <v>6174</v>
      </c>
      <c r="E19" s="38">
        <f>C19+D19</f>
        <v>56461.599999999999</v>
      </c>
      <c r="F19" s="19" t="s">
        <v>44</v>
      </c>
    </row>
    <row r="20" spans="1:6" ht="26.25" x14ac:dyDescent="0.3">
      <c r="A20" s="31" t="s">
        <v>40</v>
      </c>
      <c r="B20" s="45" t="s">
        <v>48</v>
      </c>
      <c r="C20" s="38">
        <v>107232.7</v>
      </c>
      <c r="D20" s="38">
        <v>1029.5</v>
      </c>
      <c r="E20" s="38">
        <f t="shared" ref="E20:E21" si="0">C20+D20</f>
        <v>108262.2</v>
      </c>
      <c r="F20" s="19" t="s">
        <v>45</v>
      </c>
    </row>
    <row r="21" spans="1:6" ht="26.25" x14ac:dyDescent="0.3">
      <c r="A21" s="31" t="s">
        <v>46</v>
      </c>
      <c r="B21" s="25" t="s">
        <v>49</v>
      </c>
      <c r="C21" s="38">
        <v>60000</v>
      </c>
      <c r="D21" s="38">
        <v>100000</v>
      </c>
      <c r="E21" s="38">
        <f t="shared" si="0"/>
        <v>160000</v>
      </c>
      <c r="F21" s="19" t="s">
        <v>47</v>
      </c>
    </row>
    <row r="22" spans="1:6" s="3" customFormat="1" x14ac:dyDescent="0.3">
      <c r="A22" s="20"/>
      <c r="B22" s="15" t="s">
        <v>5</v>
      </c>
      <c r="C22" s="18"/>
      <c r="D22" s="18">
        <f>SUM(D16:D21)</f>
        <v>119810.2</v>
      </c>
      <c r="E22" s="18"/>
      <c r="F22" s="21"/>
    </row>
    <row r="23" spans="1:6" x14ac:dyDescent="0.3">
      <c r="A23" s="22" t="s">
        <v>12</v>
      </c>
      <c r="B23" s="22"/>
      <c r="C23" s="22"/>
      <c r="D23" s="22"/>
      <c r="E23" s="81" t="s">
        <v>13</v>
      </c>
      <c r="F23" s="82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</sheetData>
  <mergeCells count="12">
    <mergeCell ref="E23:F23"/>
    <mergeCell ref="F8:F9"/>
    <mergeCell ref="A17:A18"/>
    <mergeCell ref="B17:B18"/>
    <mergeCell ref="C17:C18"/>
    <mergeCell ref="E17:E18"/>
    <mergeCell ref="A15:F15"/>
    <mergeCell ref="A2:F2"/>
    <mergeCell ref="A5:F5"/>
    <mergeCell ref="A7:F7"/>
    <mergeCell ref="A11:F11"/>
    <mergeCell ref="F12:F13"/>
  </mergeCells>
  <pageMargins left="0.31496062992125984" right="0.23622047244094491" top="0.43307086614173229" bottom="0.4330708661417322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30" zoomScaleNormal="130" workbookViewId="0">
      <pane ySplit="4" topLeftCell="A5" activePane="bottomLeft" state="frozen"/>
      <selection pane="bottomLeft" activeCell="E16" sqref="E16:E18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52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25.5" customHeight="1" x14ac:dyDescent="0.3">
      <c r="A8" s="12"/>
      <c r="B8" s="40" t="s">
        <v>37</v>
      </c>
      <c r="C8" s="13">
        <v>285824.3</v>
      </c>
      <c r="D8" s="13">
        <v>3702.8</v>
      </c>
      <c r="E8" s="13">
        <f>C8+D8</f>
        <v>289527.09999999998</v>
      </c>
      <c r="F8" s="41" t="s">
        <v>39</v>
      </c>
    </row>
    <row r="9" spans="1:6" x14ac:dyDescent="0.3">
      <c r="A9" s="14"/>
      <c r="B9" s="15" t="s">
        <v>5</v>
      </c>
      <c r="C9" s="16"/>
      <c r="D9" s="16">
        <f>SUM(D8:D8)</f>
        <v>3702.8</v>
      </c>
      <c r="E9" s="16"/>
      <c r="F9" s="17"/>
    </row>
    <row r="10" spans="1:6" hidden="1" x14ac:dyDescent="0.3">
      <c r="A10" s="87" t="s">
        <v>8</v>
      </c>
      <c r="B10" s="88"/>
      <c r="C10" s="88"/>
      <c r="D10" s="88"/>
      <c r="E10" s="88"/>
      <c r="F10" s="89"/>
    </row>
    <row r="11" spans="1:6" hidden="1" x14ac:dyDescent="0.3">
      <c r="A11" s="12"/>
      <c r="B11" s="19"/>
      <c r="C11" s="39"/>
      <c r="D11" s="13"/>
      <c r="E11" s="13"/>
      <c r="F11" s="91"/>
    </row>
    <row r="12" spans="1:6" hidden="1" x14ac:dyDescent="0.3">
      <c r="A12" s="12"/>
      <c r="B12" s="26"/>
      <c r="C12" s="13"/>
      <c r="D12" s="13"/>
      <c r="E12" s="13"/>
      <c r="F12" s="92"/>
    </row>
    <row r="13" spans="1:6" s="4" customFormat="1" hidden="1" x14ac:dyDescent="0.3">
      <c r="A13" s="14"/>
      <c r="B13" s="14" t="s">
        <v>5</v>
      </c>
      <c r="C13" s="18"/>
      <c r="D13" s="18">
        <f>SUM(D11:D12)</f>
        <v>0</v>
      </c>
      <c r="E13" s="18"/>
      <c r="F13" s="14"/>
    </row>
    <row r="14" spans="1:6" x14ac:dyDescent="0.3">
      <c r="A14" s="90" t="s">
        <v>6</v>
      </c>
      <c r="B14" s="103"/>
      <c r="C14" s="90"/>
      <c r="D14" s="90"/>
      <c r="E14" s="90"/>
      <c r="F14" s="90"/>
    </row>
    <row r="15" spans="1:6" x14ac:dyDescent="0.3">
      <c r="A15" s="42" t="s">
        <v>27</v>
      </c>
      <c r="B15" s="44" t="s">
        <v>28</v>
      </c>
      <c r="C15" s="43">
        <v>2908.4</v>
      </c>
      <c r="D15" s="39">
        <v>13.5</v>
      </c>
      <c r="E15" s="39">
        <f>C15+D15</f>
        <v>2921.9</v>
      </c>
      <c r="F15" s="19" t="s">
        <v>43</v>
      </c>
    </row>
    <row r="16" spans="1:6" ht="41.25" customHeight="1" x14ac:dyDescent="0.3">
      <c r="A16" s="93" t="s">
        <v>33</v>
      </c>
      <c r="B16" s="96" t="s">
        <v>34</v>
      </c>
      <c r="C16" s="101">
        <v>56461.599999999999</v>
      </c>
      <c r="D16" s="39">
        <v>3055.7</v>
      </c>
      <c r="E16" s="101">
        <f>C16+D16+D17+D18</f>
        <v>60081.299999999996</v>
      </c>
      <c r="F16" s="19" t="s">
        <v>53</v>
      </c>
    </row>
    <row r="17" spans="1:6" ht="51.75" x14ac:dyDescent="0.3">
      <c r="A17" s="106"/>
      <c r="B17" s="105"/>
      <c r="C17" s="104"/>
      <c r="D17" s="39">
        <v>563.1</v>
      </c>
      <c r="E17" s="104"/>
      <c r="F17" s="44" t="s">
        <v>58</v>
      </c>
    </row>
    <row r="18" spans="1:6" ht="27" customHeight="1" x14ac:dyDescent="0.3">
      <c r="A18" s="94"/>
      <c r="B18" s="97"/>
      <c r="C18" s="102"/>
      <c r="D18" s="39">
        <v>0.9</v>
      </c>
      <c r="E18" s="102"/>
      <c r="F18" s="19" t="s">
        <v>54</v>
      </c>
    </row>
    <row r="19" spans="1:6" x14ac:dyDescent="0.3">
      <c r="A19" s="31" t="s">
        <v>55</v>
      </c>
      <c r="B19" s="36" t="s">
        <v>56</v>
      </c>
      <c r="C19" s="39">
        <v>0</v>
      </c>
      <c r="D19" s="39">
        <v>69.599999999999994</v>
      </c>
      <c r="E19" s="39">
        <f t="shared" ref="E19" si="0">C19+D19</f>
        <v>69.599999999999994</v>
      </c>
      <c r="F19" s="46" t="s">
        <v>57</v>
      </c>
    </row>
    <row r="20" spans="1:6" s="3" customFormat="1" x14ac:dyDescent="0.3">
      <c r="A20" s="20"/>
      <c r="B20" s="15" t="s">
        <v>5</v>
      </c>
      <c r="C20" s="18"/>
      <c r="D20" s="18">
        <f>SUM(D15:D19)</f>
        <v>3702.7999999999997</v>
      </c>
      <c r="E20" s="18"/>
      <c r="F20" s="21"/>
    </row>
    <row r="21" spans="1:6" x14ac:dyDescent="0.3">
      <c r="A21" s="22" t="s">
        <v>12</v>
      </c>
      <c r="B21" s="22"/>
      <c r="C21" s="22"/>
      <c r="D21" s="22"/>
      <c r="E21" s="81" t="s">
        <v>13</v>
      </c>
      <c r="F21" s="82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11">
    <mergeCell ref="A2:F2"/>
    <mergeCell ref="A5:F5"/>
    <mergeCell ref="A7:F7"/>
    <mergeCell ref="A10:F10"/>
    <mergeCell ref="F11:F12"/>
    <mergeCell ref="A14:F14"/>
    <mergeCell ref="E21:F21"/>
    <mergeCell ref="C16:C18"/>
    <mergeCell ref="B16:B18"/>
    <mergeCell ref="A16:A18"/>
    <mergeCell ref="E16:E18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zoomScale="130" zoomScaleNormal="130" workbookViewId="0">
      <pane ySplit="4" topLeftCell="A5" activePane="bottomLeft" state="frozen"/>
      <selection pane="bottomLeft" activeCell="F11" sqref="F11:F12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59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25.5" customHeight="1" x14ac:dyDescent="0.3">
      <c r="A8" s="12"/>
      <c r="B8" s="40" t="s">
        <v>37</v>
      </c>
      <c r="C8" s="13">
        <v>289527.09999999998</v>
      </c>
      <c r="D8" s="13">
        <v>907.2</v>
      </c>
      <c r="E8" s="13">
        <f>C8+D8</f>
        <v>290434.3</v>
      </c>
      <c r="F8" s="48" t="s">
        <v>39</v>
      </c>
    </row>
    <row r="9" spans="1:6" x14ac:dyDescent="0.3">
      <c r="A9" s="14"/>
      <c r="B9" s="15" t="s">
        <v>5</v>
      </c>
      <c r="C9" s="16"/>
      <c r="D9" s="16">
        <f>SUM(D8:D8)</f>
        <v>907.2</v>
      </c>
      <c r="E9" s="16"/>
      <c r="F9" s="17"/>
    </row>
    <row r="10" spans="1:6" x14ac:dyDescent="0.3">
      <c r="A10" s="87" t="s">
        <v>8</v>
      </c>
      <c r="B10" s="88"/>
      <c r="C10" s="88"/>
      <c r="D10" s="88"/>
      <c r="E10" s="88"/>
      <c r="F10" s="89"/>
    </row>
    <row r="11" spans="1:6" ht="39" x14ac:dyDescent="0.3">
      <c r="A11" s="12"/>
      <c r="B11" s="19" t="s">
        <v>23</v>
      </c>
      <c r="C11" s="47">
        <v>25656.1</v>
      </c>
      <c r="D11" s="13">
        <v>22843.9</v>
      </c>
      <c r="E11" s="13">
        <f>C11+D11</f>
        <v>48500</v>
      </c>
      <c r="F11" s="107" t="s">
        <v>64</v>
      </c>
    </row>
    <row r="12" spans="1:6" ht="39" x14ac:dyDescent="0.3">
      <c r="A12" s="12"/>
      <c r="B12" s="51" t="s">
        <v>62</v>
      </c>
      <c r="C12" s="13">
        <v>-28500</v>
      </c>
      <c r="D12" s="13">
        <v>-20000</v>
      </c>
      <c r="E12" s="13">
        <f>C12+D12</f>
        <v>-48500</v>
      </c>
      <c r="F12" s="107"/>
    </row>
    <row r="13" spans="1:6" s="4" customFormat="1" x14ac:dyDescent="0.3">
      <c r="A13" s="14"/>
      <c r="B13" s="14" t="s">
        <v>5</v>
      </c>
      <c r="C13" s="18"/>
      <c r="D13" s="18">
        <f>SUM(D11:D12)</f>
        <v>2843.9000000000015</v>
      </c>
      <c r="E13" s="18"/>
      <c r="F13" s="14"/>
    </row>
    <row r="14" spans="1:6" x14ac:dyDescent="0.3">
      <c r="A14" s="90" t="s">
        <v>6</v>
      </c>
      <c r="B14" s="103"/>
      <c r="C14" s="90"/>
      <c r="D14" s="90"/>
      <c r="E14" s="90"/>
      <c r="F14" s="90"/>
    </row>
    <row r="15" spans="1:6" x14ac:dyDescent="0.3">
      <c r="A15" s="42" t="s">
        <v>60</v>
      </c>
      <c r="B15" s="44" t="s">
        <v>61</v>
      </c>
      <c r="C15" s="43">
        <v>66766.8</v>
      </c>
      <c r="D15" s="47">
        <v>3751.1</v>
      </c>
      <c r="E15" s="47">
        <f>C15+D15</f>
        <v>70517.900000000009</v>
      </c>
      <c r="F15" s="46" t="s">
        <v>63</v>
      </c>
    </row>
    <row r="16" spans="1:6" s="3" customFormat="1" x14ac:dyDescent="0.3">
      <c r="A16" s="20"/>
      <c r="B16" s="15" t="s">
        <v>5</v>
      </c>
      <c r="C16" s="18"/>
      <c r="D16" s="18">
        <f>SUM(D15:D15)</f>
        <v>3751.1</v>
      </c>
      <c r="E16" s="18"/>
      <c r="F16" s="21"/>
    </row>
    <row r="17" spans="1:6" x14ac:dyDescent="0.3">
      <c r="A17" s="22" t="s">
        <v>12</v>
      </c>
      <c r="B17" s="22"/>
      <c r="C17" s="22"/>
      <c r="D17" s="22"/>
      <c r="E17" s="81" t="s">
        <v>13</v>
      </c>
      <c r="F17" s="82"/>
    </row>
    <row r="18" spans="1:6" x14ac:dyDescent="0.3">
      <c r="A18" s="5"/>
      <c r="B18" s="6"/>
      <c r="C18" s="7"/>
      <c r="D18" s="7"/>
      <c r="E18" s="7"/>
      <c r="F18" s="6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</sheetData>
  <mergeCells count="7">
    <mergeCell ref="E17:F17"/>
    <mergeCell ref="A2:F2"/>
    <mergeCell ref="A5:F5"/>
    <mergeCell ref="A7:F7"/>
    <mergeCell ref="A10:F10"/>
    <mergeCell ref="F11:F12"/>
    <mergeCell ref="A14:F14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zoomScale="130" zoomScaleNormal="130" workbookViewId="0">
      <pane ySplit="4" topLeftCell="A5" activePane="bottomLeft" state="frozen"/>
      <selection pane="bottomLeft" activeCell="D17" sqref="D17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65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hidden="1" x14ac:dyDescent="0.3">
      <c r="A7" s="87" t="s">
        <v>7</v>
      </c>
      <c r="B7" s="88"/>
      <c r="C7" s="88"/>
      <c r="D7" s="88"/>
      <c r="E7" s="88"/>
      <c r="F7" s="89"/>
    </row>
    <row r="8" spans="1:6" ht="25.5" hidden="1" customHeight="1" x14ac:dyDescent="0.3">
      <c r="A8" s="12"/>
      <c r="B8" s="40"/>
      <c r="C8" s="13"/>
      <c r="D8" s="13"/>
      <c r="E8" s="13"/>
      <c r="F8" s="50"/>
    </row>
    <row r="9" spans="1:6" hidden="1" x14ac:dyDescent="0.3">
      <c r="A9" s="14"/>
      <c r="B9" s="15" t="s">
        <v>5</v>
      </c>
      <c r="C9" s="16"/>
      <c r="D9" s="16">
        <f>SUM(D8:D8)</f>
        <v>0</v>
      </c>
      <c r="E9" s="16"/>
      <c r="F9" s="17"/>
    </row>
    <row r="10" spans="1:6" x14ac:dyDescent="0.3">
      <c r="A10" s="87" t="s">
        <v>8</v>
      </c>
      <c r="B10" s="88"/>
      <c r="C10" s="88"/>
      <c r="D10" s="88"/>
      <c r="E10" s="88"/>
      <c r="F10" s="89"/>
    </row>
    <row r="11" spans="1:6" ht="39" x14ac:dyDescent="0.3">
      <c r="A11" s="12"/>
      <c r="B11" s="19" t="s">
        <v>23</v>
      </c>
      <c r="C11" s="49">
        <v>48500</v>
      </c>
      <c r="D11" s="13">
        <v>10000</v>
      </c>
      <c r="E11" s="13">
        <f>C11+D11</f>
        <v>58500</v>
      </c>
      <c r="F11" s="107" t="s">
        <v>64</v>
      </c>
    </row>
    <row r="12" spans="1:6" ht="39" x14ac:dyDescent="0.3">
      <c r="A12" s="12"/>
      <c r="B12" s="51" t="s">
        <v>62</v>
      </c>
      <c r="C12" s="13">
        <v>-48500</v>
      </c>
      <c r="D12" s="13">
        <v>7294.6</v>
      </c>
      <c r="E12" s="13">
        <f>C12+D12</f>
        <v>-41205.4</v>
      </c>
      <c r="F12" s="107"/>
    </row>
    <row r="13" spans="1:6" s="4" customFormat="1" x14ac:dyDescent="0.3">
      <c r="A13" s="14"/>
      <c r="B13" s="14" t="s">
        <v>5</v>
      </c>
      <c r="C13" s="18"/>
      <c r="D13" s="18">
        <f>SUM(D11:D12)</f>
        <v>17294.599999999999</v>
      </c>
      <c r="E13" s="18"/>
      <c r="F13" s="14"/>
    </row>
    <row r="14" spans="1:6" x14ac:dyDescent="0.3">
      <c r="A14" s="90" t="s">
        <v>6</v>
      </c>
      <c r="B14" s="103"/>
      <c r="C14" s="90"/>
      <c r="D14" s="90"/>
      <c r="E14" s="90"/>
      <c r="F14" s="90"/>
    </row>
    <row r="15" spans="1:6" x14ac:dyDescent="0.3">
      <c r="A15" s="42" t="s">
        <v>3</v>
      </c>
      <c r="B15" s="44" t="s">
        <v>4</v>
      </c>
      <c r="C15" s="43">
        <v>270978.3</v>
      </c>
      <c r="D15" s="49">
        <v>25947.7</v>
      </c>
      <c r="E15" s="49">
        <f>C15+D15</f>
        <v>296926</v>
      </c>
      <c r="F15" s="98" t="s">
        <v>66</v>
      </c>
    </row>
    <row r="16" spans="1:6" x14ac:dyDescent="0.3">
      <c r="A16" s="42" t="s">
        <v>33</v>
      </c>
      <c r="B16" s="44" t="s">
        <v>34</v>
      </c>
      <c r="C16" s="43">
        <v>60081.3</v>
      </c>
      <c r="D16" s="49">
        <v>191.8</v>
      </c>
      <c r="E16" s="49">
        <f t="shared" ref="E16:E17" si="0">C16+D16</f>
        <v>60273.100000000006</v>
      </c>
      <c r="F16" s="100"/>
    </row>
    <row r="17" spans="1:6" x14ac:dyDescent="0.3">
      <c r="A17" s="42" t="s">
        <v>40</v>
      </c>
      <c r="B17" s="44" t="s">
        <v>48</v>
      </c>
      <c r="C17" s="43">
        <v>108262.2</v>
      </c>
      <c r="D17" s="49">
        <v>-8844.9</v>
      </c>
      <c r="E17" s="49">
        <f t="shared" si="0"/>
        <v>99417.3</v>
      </c>
      <c r="F17" s="99"/>
    </row>
    <row r="18" spans="1:6" s="3" customFormat="1" x14ac:dyDescent="0.3">
      <c r="A18" s="20"/>
      <c r="B18" s="15" t="s">
        <v>5</v>
      </c>
      <c r="C18" s="18"/>
      <c r="D18" s="18">
        <f>SUM(D15:D17)</f>
        <v>17294.599999999999</v>
      </c>
      <c r="E18" s="18"/>
      <c r="F18" s="21"/>
    </row>
    <row r="19" spans="1:6" x14ac:dyDescent="0.3">
      <c r="A19" s="22" t="s">
        <v>12</v>
      </c>
      <c r="B19" s="22"/>
      <c r="C19" s="22"/>
      <c r="D19" s="22"/>
      <c r="E19" s="81" t="s">
        <v>13</v>
      </c>
      <c r="F19" s="82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</sheetData>
  <mergeCells count="8">
    <mergeCell ref="E19:F19"/>
    <mergeCell ref="F15:F17"/>
    <mergeCell ref="A2:F2"/>
    <mergeCell ref="A5:F5"/>
    <mergeCell ref="A7:F7"/>
    <mergeCell ref="A10:F10"/>
    <mergeCell ref="F11:F12"/>
    <mergeCell ref="A14:F14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="130" zoomScaleNormal="130" workbookViewId="0">
      <pane ySplit="4" topLeftCell="A5" activePane="bottomLeft" state="frozen"/>
      <selection pane="bottomLeft" activeCell="E22" sqref="E22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67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hidden="1" x14ac:dyDescent="0.3">
      <c r="A7" s="87" t="s">
        <v>7</v>
      </c>
      <c r="B7" s="88"/>
      <c r="C7" s="88"/>
      <c r="D7" s="88"/>
      <c r="E7" s="88"/>
      <c r="F7" s="89"/>
    </row>
    <row r="8" spans="1:6" ht="25.5" hidden="1" customHeight="1" x14ac:dyDescent="0.3">
      <c r="A8" s="12"/>
      <c r="B8" s="40"/>
      <c r="C8" s="13"/>
      <c r="D8" s="13"/>
      <c r="E8" s="13"/>
      <c r="F8" s="50"/>
    </row>
    <row r="9" spans="1:6" hidden="1" x14ac:dyDescent="0.3">
      <c r="A9" s="14"/>
      <c r="B9" s="15" t="s">
        <v>5</v>
      </c>
      <c r="C9" s="16"/>
      <c r="D9" s="16">
        <f>SUM(D8:D8)</f>
        <v>0</v>
      </c>
      <c r="E9" s="16"/>
      <c r="F9" s="17"/>
    </row>
    <row r="10" spans="1:6" x14ac:dyDescent="0.3">
      <c r="A10" s="87" t="s">
        <v>8</v>
      </c>
      <c r="B10" s="88"/>
      <c r="C10" s="88"/>
      <c r="D10" s="88"/>
      <c r="E10" s="88"/>
      <c r="F10" s="89"/>
    </row>
    <row r="11" spans="1:6" ht="39" x14ac:dyDescent="0.3">
      <c r="A11" s="12"/>
      <c r="B11" s="51" t="s">
        <v>62</v>
      </c>
      <c r="C11" s="13">
        <v>-41205.4</v>
      </c>
      <c r="D11" s="13">
        <v>427.1</v>
      </c>
      <c r="E11" s="13">
        <f>C11+D11</f>
        <v>-40778.300000000003</v>
      </c>
      <c r="F11" s="52"/>
    </row>
    <row r="12" spans="1:6" s="4" customFormat="1" x14ac:dyDescent="0.3">
      <c r="A12" s="14"/>
      <c r="B12" s="14" t="s">
        <v>5</v>
      </c>
      <c r="C12" s="18"/>
      <c r="D12" s="18">
        <f>SUM(D11:D11)</f>
        <v>427.1</v>
      </c>
      <c r="E12" s="18"/>
      <c r="F12" s="14"/>
    </row>
    <row r="13" spans="1:6" x14ac:dyDescent="0.3">
      <c r="A13" s="90" t="s">
        <v>6</v>
      </c>
      <c r="B13" s="103"/>
      <c r="C13" s="90"/>
      <c r="D13" s="90"/>
      <c r="E13" s="90"/>
      <c r="F13" s="90"/>
    </row>
    <row r="14" spans="1:6" ht="26.25" x14ac:dyDescent="0.3">
      <c r="A14" s="42" t="s">
        <v>68</v>
      </c>
      <c r="B14" s="19" t="s">
        <v>69</v>
      </c>
      <c r="C14" s="43">
        <v>0</v>
      </c>
      <c r="D14" s="49">
        <v>427.1</v>
      </c>
      <c r="E14" s="49">
        <f>C14+D14</f>
        <v>427.1</v>
      </c>
      <c r="F14" s="26" t="s">
        <v>70</v>
      </c>
    </row>
    <row r="15" spans="1:6" s="3" customFormat="1" x14ac:dyDescent="0.3">
      <c r="A15" s="20"/>
      <c r="B15" s="15" t="s">
        <v>5</v>
      </c>
      <c r="C15" s="18"/>
      <c r="D15" s="18">
        <f>SUM(D14:D14)</f>
        <v>427.1</v>
      </c>
      <c r="E15" s="18"/>
      <c r="F15" s="21"/>
    </row>
    <row r="16" spans="1:6" x14ac:dyDescent="0.3">
      <c r="A16" s="22" t="s">
        <v>12</v>
      </c>
      <c r="B16" s="22"/>
      <c r="C16" s="22"/>
      <c r="D16" s="22"/>
      <c r="E16" s="81" t="s">
        <v>13</v>
      </c>
      <c r="F16" s="82"/>
    </row>
    <row r="17" spans="1:6" x14ac:dyDescent="0.3">
      <c r="A17" s="5"/>
      <c r="B17" s="6"/>
      <c r="C17" s="7"/>
      <c r="D17" s="7"/>
      <c r="E17" s="7"/>
      <c r="F17" s="6"/>
    </row>
    <row r="18" spans="1:6" x14ac:dyDescent="0.3">
      <c r="A18" s="5"/>
      <c r="B18" s="6"/>
      <c r="C18" s="7"/>
      <c r="D18" s="7"/>
      <c r="E18" s="7"/>
      <c r="F18" s="6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</sheetData>
  <mergeCells count="6">
    <mergeCell ref="E16:F16"/>
    <mergeCell ref="A2:F2"/>
    <mergeCell ref="A5:F5"/>
    <mergeCell ref="A7:F7"/>
    <mergeCell ref="A10:F10"/>
    <mergeCell ref="A13:F13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zoomScale="130" zoomScaleNormal="130" workbookViewId="0">
      <pane ySplit="4" topLeftCell="A5" activePane="bottomLeft" state="frozen"/>
      <selection pane="bottomLeft" activeCell="B15" sqref="B15:B16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71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hidden="1" x14ac:dyDescent="0.3">
      <c r="A7" s="87" t="s">
        <v>7</v>
      </c>
      <c r="B7" s="88"/>
      <c r="C7" s="88"/>
      <c r="D7" s="88"/>
      <c r="E7" s="88"/>
      <c r="F7" s="89"/>
    </row>
    <row r="8" spans="1:6" ht="25.5" hidden="1" customHeight="1" x14ac:dyDescent="0.3">
      <c r="A8" s="12"/>
      <c r="B8" s="40"/>
      <c r="C8" s="13"/>
      <c r="D8" s="13"/>
      <c r="E8" s="13"/>
      <c r="F8" s="54"/>
    </row>
    <row r="9" spans="1:6" hidden="1" x14ac:dyDescent="0.3">
      <c r="A9" s="14"/>
      <c r="B9" s="15" t="s">
        <v>5</v>
      </c>
      <c r="C9" s="16"/>
      <c r="D9" s="16">
        <f>SUM(D8:D8)</f>
        <v>0</v>
      </c>
      <c r="E9" s="16"/>
      <c r="F9" s="17"/>
    </row>
    <row r="10" spans="1:6" hidden="1" x14ac:dyDescent="0.3">
      <c r="A10" s="87" t="s">
        <v>8</v>
      </c>
      <c r="B10" s="88"/>
      <c r="C10" s="88"/>
      <c r="D10" s="88"/>
      <c r="E10" s="88"/>
      <c r="F10" s="89"/>
    </row>
    <row r="11" spans="1:6" hidden="1" x14ac:dyDescent="0.3">
      <c r="A11" s="12"/>
      <c r="B11" s="19"/>
      <c r="C11" s="53"/>
      <c r="D11" s="13"/>
      <c r="E11" s="13"/>
      <c r="F11" s="107"/>
    </row>
    <row r="12" spans="1:6" hidden="1" x14ac:dyDescent="0.3">
      <c r="A12" s="12"/>
      <c r="B12" s="51"/>
      <c r="C12" s="13"/>
      <c r="D12" s="13"/>
      <c r="E12" s="13"/>
      <c r="F12" s="107"/>
    </row>
    <row r="13" spans="1:6" s="4" customFormat="1" hidden="1" x14ac:dyDescent="0.3">
      <c r="A13" s="14"/>
      <c r="B13" s="14" t="s">
        <v>5</v>
      </c>
      <c r="C13" s="18"/>
      <c r="D13" s="18">
        <f>SUM(D11:D12)</f>
        <v>0</v>
      </c>
      <c r="E13" s="18"/>
      <c r="F13" s="14"/>
    </row>
    <row r="14" spans="1:6" x14ac:dyDescent="0.3">
      <c r="A14" s="90" t="s">
        <v>6</v>
      </c>
      <c r="B14" s="103"/>
      <c r="C14" s="90"/>
      <c r="D14" s="90"/>
      <c r="E14" s="90"/>
      <c r="F14" s="90"/>
    </row>
    <row r="15" spans="1:6" ht="16.5" customHeight="1" x14ac:dyDescent="0.3">
      <c r="A15" s="93" t="s">
        <v>3</v>
      </c>
      <c r="B15" s="98" t="s">
        <v>4</v>
      </c>
      <c r="C15" s="101">
        <v>296926.09999999998</v>
      </c>
      <c r="D15" s="53">
        <v>-25752.7</v>
      </c>
      <c r="E15" s="101">
        <f>C15+D15+D16</f>
        <v>296926.09999999998</v>
      </c>
      <c r="F15" s="98" t="s">
        <v>72</v>
      </c>
    </row>
    <row r="16" spans="1:6" x14ac:dyDescent="0.3">
      <c r="A16" s="94"/>
      <c r="B16" s="99"/>
      <c r="C16" s="102"/>
      <c r="D16" s="53">
        <v>25752.7</v>
      </c>
      <c r="E16" s="102"/>
      <c r="F16" s="100"/>
    </row>
    <row r="17" spans="1:6" x14ac:dyDescent="0.3">
      <c r="A17" s="93" t="s">
        <v>40</v>
      </c>
      <c r="B17" s="98" t="s">
        <v>48</v>
      </c>
      <c r="C17" s="101">
        <v>99417.2</v>
      </c>
      <c r="D17" s="53">
        <v>-1029.5</v>
      </c>
      <c r="E17" s="101">
        <f>C17+D17+D18</f>
        <v>99417.2</v>
      </c>
      <c r="F17" s="100"/>
    </row>
    <row r="18" spans="1:6" ht="25.5" customHeight="1" x14ac:dyDescent="0.3">
      <c r="A18" s="94"/>
      <c r="B18" s="99"/>
      <c r="C18" s="102"/>
      <c r="D18" s="53">
        <v>1029.5</v>
      </c>
      <c r="E18" s="102"/>
      <c r="F18" s="99"/>
    </row>
    <row r="19" spans="1:6" s="3" customFormat="1" x14ac:dyDescent="0.3">
      <c r="A19" s="20"/>
      <c r="B19" s="15" t="s">
        <v>5</v>
      </c>
      <c r="C19" s="18"/>
      <c r="D19" s="18">
        <f>SUM(D15:D18)</f>
        <v>0</v>
      </c>
      <c r="E19" s="18"/>
      <c r="F19" s="21"/>
    </row>
    <row r="20" spans="1:6" x14ac:dyDescent="0.3">
      <c r="A20" s="22" t="s">
        <v>12</v>
      </c>
      <c r="B20" s="22"/>
      <c r="C20" s="22"/>
      <c r="D20" s="22"/>
      <c r="E20" s="81" t="s">
        <v>13</v>
      </c>
      <c r="F20" s="82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16">
    <mergeCell ref="A14:F14"/>
    <mergeCell ref="A2:F2"/>
    <mergeCell ref="A5:F5"/>
    <mergeCell ref="A7:F7"/>
    <mergeCell ref="A10:F10"/>
    <mergeCell ref="F11:F12"/>
    <mergeCell ref="A15:A16"/>
    <mergeCell ref="A17:A18"/>
    <mergeCell ref="B15:B16"/>
    <mergeCell ref="B17:B18"/>
    <mergeCell ref="E20:F20"/>
    <mergeCell ref="C15:C16"/>
    <mergeCell ref="E15:E16"/>
    <mergeCell ref="C17:C18"/>
    <mergeCell ref="E17:E18"/>
    <mergeCell ref="F15:F18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30" zoomScaleNormal="130" workbookViewId="0">
      <pane ySplit="4" topLeftCell="A6" activePane="bottomLeft" state="frozen"/>
      <selection pane="bottomLeft" activeCell="F22" sqref="F22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83" t="s">
        <v>17</v>
      </c>
      <c r="B2" s="83"/>
      <c r="C2" s="83"/>
      <c r="D2" s="83"/>
      <c r="E2" s="83"/>
      <c r="F2" s="83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50</v>
      </c>
      <c r="D4" s="9" t="s">
        <v>51</v>
      </c>
      <c r="E4" s="9" t="s">
        <v>16</v>
      </c>
      <c r="F4" s="9" t="s">
        <v>2</v>
      </c>
    </row>
    <row r="5" spans="1:6" x14ac:dyDescent="0.3">
      <c r="A5" s="84" t="s">
        <v>73</v>
      </c>
      <c r="B5" s="85"/>
      <c r="C5" s="85"/>
      <c r="D5" s="85"/>
      <c r="E5" s="85"/>
      <c r="F5" s="86"/>
    </row>
    <row r="6" spans="1:6" x14ac:dyDescent="0.3">
      <c r="A6" s="10" t="s">
        <v>9</v>
      </c>
      <c r="B6" s="11"/>
      <c r="C6" s="37" t="s">
        <v>11</v>
      </c>
      <c r="D6" s="11"/>
      <c r="E6" s="11"/>
      <c r="F6" s="24"/>
    </row>
    <row r="7" spans="1:6" x14ac:dyDescent="0.3">
      <c r="A7" s="87" t="s">
        <v>7</v>
      </c>
      <c r="B7" s="88"/>
      <c r="C7" s="88"/>
      <c r="D7" s="88"/>
      <c r="E7" s="88"/>
      <c r="F7" s="89"/>
    </row>
    <row r="8" spans="1:6" ht="25.5" customHeight="1" x14ac:dyDescent="0.3">
      <c r="A8" s="12"/>
      <c r="B8" s="40" t="s">
        <v>37</v>
      </c>
      <c r="C8" s="13">
        <v>290434.3</v>
      </c>
      <c r="D8" s="13">
        <v>5328.6</v>
      </c>
      <c r="E8" s="13">
        <f>C8+D8</f>
        <v>295762.89999999997</v>
      </c>
      <c r="F8" s="57" t="s">
        <v>39</v>
      </c>
    </row>
    <row r="9" spans="1:6" x14ac:dyDescent="0.3">
      <c r="A9" s="14"/>
      <c r="B9" s="15" t="s">
        <v>5</v>
      </c>
      <c r="C9" s="16"/>
      <c r="D9" s="16">
        <f>SUM(D8:D8)</f>
        <v>5328.6</v>
      </c>
      <c r="E9" s="16"/>
      <c r="F9" s="17"/>
    </row>
    <row r="10" spans="1:6" hidden="1" x14ac:dyDescent="0.3">
      <c r="A10" s="87" t="s">
        <v>8</v>
      </c>
      <c r="B10" s="88"/>
      <c r="C10" s="88"/>
      <c r="D10" s="88"/>
      <c r="E10" s="88"/>
      <c r="F10" s="89"/>
    </row>
    <row r="11" spans="1:6" hidden="1" x14ac:dyDescent="0.3">
      <c r="A11" s="12"/>
      <c r="B11" s="19"/>
      <c r="C11" s="56"/>
      <c r="D11" s="13"/>
      <c r="E11" s="13"/>
      <c r="F11" s="107"/>
    </row>
    <row r="12" spans="1:6" hidden="1" x14ac:dyDescent="0.3">
      <c r="A12" s="12"/>
      <c r="B12" s="51"/>
      <c r="C12" s="13"/>
      <c r="D12" s="13"/>
      <c r="E12" s="13"/>
      <c r="F12" s="107"/>
    </row>
    <row r="13" spans="1:6" s="4" customFormat="1" hidden="1" x14ac:dyDescent="0.3">
      <c r="A13" s="14"/>
      <c r="B13" s="14" t="s">
        <v>5</v>
      </c>
      <c r="C13" s="18"/>
      <c r="D13" s="18">
        <f>SUM(D11:D12)</f>
        <v>0</v>
      </c>
      <c r="E13" s="18"/>
      <c r="F13" s="14"/>
    </row>
    <row r="14" spans="1:6" x14ac:dyDescent="0.3">
      <c r="A14" s="90" t="s">
        <v>6</v>
      </c>
      <c r="B14" s="103"/>
      <c r="C14" s="90"/>
      <c r="D14" s="90"/>
      <c r="E14" s="90"/>
      <c r="F14" s="90"/>
    </row>
    <row r="15" spans="1:6" ht="39" x14ac:dyDescent="0.3">
      <c r="A15" s="93" t="s">
        <v>33</v>
      </c>
      <c r="B15" s="96" t="s">
        <v>34</v>
      </c>
      <c r="C15" s="101">
        <v>60273.1</v>
      </c>
      <c r="D15" s="56">
        <v>3626.4</v>
      </c>
      <c r="E15" s="101">
        <f>C15+D15+D16+D17</f>
        <v>64055.7</v>
      </c>
      <c r="F15" s="19" t="s">
        <v>74</v>
      </c>
    </row>
    <row r="16" spans="1:6" x14ac:dyDescent="0.3">
      <c r="A16" s="106"/>
      <c r="B16" s="105"/>
      <c r="C16" s="104"/>
      <c r="D16" s="56">
        <v>126.7</v>
      </c>
      <c r="E16" s="104"/>
      <c r="F16" s="46" t="s">
        <v>75</v>
      </c>
    </row>
    <row r="17" spans="1:6" ht="63.75" customHeight="1" x14ac:dyDescent="0.3">
      <c r="A17" s="94"/>
      <c r="B17" s="97"/>
      <c r="C17" s="102"/>
      <c r="D17" s="56">
        <v>29.5</v>
      </c>
      <c r="E17" s="102"/>
      <c r="F17" s="27" t="s">
        <v>76</v>
      </c>
    </row>
    <row r="18" spans="1:6" ht="25.5" x14ac:dyDescent="0.3">
      <c r="A18" s="55" t="s">
        <v>77</v>
      </c>
      <c r="B18" s="27" t="s">
        <v>78</v>
      </c>
      <c r="C18" s="58">
        <v>8098.7</v>
      </c>
      <c r="D18" s="56">
        <f>4041.1+4.9</f>
        <v>4046</v>
      </c>
      <c r="E18" s="58">
        <f>C18+D18</f>
        <v>12144.7</v>
      </c>
      <c r="F18" s="27" t="s">
        <v>79</v>
      </c>
    </row>
    <row r="19" spans="1:6" x14ac:dyDescent="0.3">
      <c r="A19" s="55" t="s">
        <v>80</v>
      </c>
      <c r="B19" s="36" t="s">
        <v>81</v>
      </c>
      <c r="C19" s="58">
        <v>3000</v>
      </c>
      <c r="D19" s="56">
        <v>-2500</v>
      </c>
      <c r="E19" s="58">
        <f>C19+D19</f>
        <v>500</v>
      </c>
      <c r="F19" s="61" t="s">
        <v>82</v>
      </c>
    </row>
    <row r="20" spans="1:6" s="3" customFormat="1" x14ac:dyDescent="0.3">
      <c r="A20" s="20"/>
      <c r="B20" s="15" t="s">
        <v>5</v>
      </c>
      <c r="C20" s="18"/>
      <c r="D20" s="18">
        <f>SUM(D15:D19)</f>
        <v>5328.6</v>
      </c>
      <c r="E20" s="18"/>
      <c r="F20" s="21"/>
    </row>
    <row r="21" spans="1:6" x14ac:dyDescent="0.3">
      <c r="A21" s="22" t="s">
        <v>12</v>
      </c>
      <c r="B21" s="22"/>
      <c r="C21" s="22"/>
      <c r="D21" s="22"/>
      <c r="E21" s="81" t="s">
        <v>13</v>
      </c>
      <c r="F21" s="82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11">
    <mergeCell ref="E21:F21"/>
    <mergeCell ref="A15:A17"/>
    <mergeCell ref="C15:C17"/>
    <mergeCell ref="E15:E17"/>
    <mergeCell ref="B15:B17"/>
    <mergeCell ref="A14:F14"/>
    <mergeCell ref="A2:F2"/>
    <mergeCell ref="A5:F5"/>
    <mergeCell ref="A7:F7"/>
    <mergeCell ref="A10:F10"/>
    <mergeCell ref="F11:F12"/>
  </mergeCells>
  <hyperlinks>
    <hyperlink ref="C6" r:id="rId1"/>
  </hyperlinks>
  <pageMargins left="0.31496062992125984" right="0.23622047244094491" top="0.43307086614173229" bottom="0.43307086614173229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№186-01 от 23.01.15г.</vt:lpstr>
      <vt:lpstr>№190-01 от 27.02.15г.</vt:lpstr>
      <vt:lpstr>№200-01 от 25.03.15г.</vt:lpstr>
      <vt:lpstr>№207-01 от 29.04.15г.</vt:lpstr>
      <vt:lpstr>№217-01 от 27.05.15г.</vt:lpstr>
      <vt:lpstr>№229-01 от 24.06.15г.</vt:lpstr>
      <vt:lpstr>№234-01 от 01.07.15г.</vt:lpstr>
      <vt:lpstr>№242-01 от 27.08.15г.</vt:lpstr>
      <vt:lpstr>№245-01 от 23.09.15г.</vt:lpstr>
      <vt:lpstr>№261-01 от 28.10.15г.</vt:lpstr>
      <vt:lpstr>№270-01 от 13.11.15г.</vt:lpstr>
      <vt:lpstr>№281-01 от 23.12.15г.</vt:lpstr>
      <vt:lpstr>№ 291-01 от 29.12.15г.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gajdukovalv</dc:creator>
  <cp:lastModifiedBy>gajdukovalv</cp:lastModifiedBy>
  <cp:lastPrinted>2016-01-19T06:57:55Z</cp:lastPrinted>
  <dcterms:created xsi:type="dcterms:W3CDTF">2014-01-21T11:06:29Z</dcterms:created>
  <dcterms:modified xsi:type="dcterms:W3CDTF">2016-01-26T11:22:04Z</dcterms:modified>
</cp:coreProperties>
</file>